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84" windowWidth="21120" windowHeight="14616" tabRatio="637" activeTab="3"/>
  </bookViews>
  <sheets>
    <sheet name="Exh. 13.33   Buying Power Seg " sheetId="5" r:id="rId1"/>
    <sheet name="Exh. 13.48 Demand by Ratio" sheetId="4" r:id="rId2"/>
    <sheet name="Exh. 13.47  Demand- Per Capita " sheetId="2" r:id="rId3"/>
    <sheet name="Exh. 13.57 Buying Power Recap " sheetId="1" r:id="rId4"/>
  </sheets>
  <definedNames>
    <definedName name="_xlnm.Print_Area" localSheetId="0">'Exh. 13.33   Buying Power Seg '!$A$1:$F$21</definedName>
    <definedName name="_xlnm.Print_Area" localSheetId="2">'Exh. 13.47  Demand- Per Capita '!$A$1:$F$17</definedName>
    <definedName name="_xlnm.Print_Area" localSheetId="1">'Exh. 13.48 Demand by Ratio'!$A$1:$F$12</definedName>
    <definedName name="_xlnm.Print_Area" localSheetId="3">'Exh. 13.57 Buying Power Recap '!$A$1:$F$27</definedName>
  </definedNames>
  <calcPr calcId="125725"/>
</workbook>
</file>

<file path=xl/calcChain.xml><?xml version="1.0" encoding="utf-8"?>
<calcChain xmlns="http://schemas.openxmlformats.org/spreadsheetml/2006/main">
  <c r="C15" i="1"/>
  <c r="D15" i="5"/>
  <c r="C15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C6"/>
  <c r="C8" s="1"/>
  <c r="C10" s="1"/>
  <c r="C12" s="1"/>
  <c r="C14" s="1"/>
  <c r="D6"/>
  <c r="D8" s="1"/>
  <c r="D10" s="1"/>
  <c r="D12" s="1"/>
  <c r="D14" s="1"/>
  <c r="E6"/>
  <c r="E8" s="1"/>
  <c r="E10" s="1"/>
  <c r="E12" s="1"/>
  <c r="E14" s="1"/>
  <c r="C6" i="4"/>
  <c r="C9"/>
  <c r="C10"/>
  <c r="A5" i="2"/>
  <c r="A6"/>
  <c r="C6"/>
  <c r="D6"/>
  <c r="D8" s="1"/>
  <c r="D10" s="1"/>
  <c r="E6"/>
  <c r="E8" s="1"/>
  <c r="E10" s="1"/>
  <c r="A7"/>
  <c r="A8"/>
  <c r="A9"/>
  <c r="A10"/>
  <c r="A11"/>
  <c r="A12"/>
  <c r="A13"/>
  <c r="A14"/>
  <c r="A15"/>
  <c r="A16"/>
  <c r="A17"/>
  <c r="C8"/>
  <c r="C10" s="1"/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C6"/>
  <c r="C8" s="1"/>
  <c r="C10" s="1"/>
  <c r="C12" s="1"/>
  <c r="C14" s="1"/>
  <c r="D6"/>
  <c r="D8" s="1"/>
  <c r="D10" s="1"/>
  <c r="D12" s="1"/>
  <c r="D14" s="1"/>
  <c r="E6"/>
  <c r="E8" s="1"/>
  <c r="E10" s="1"/>
  <c r="E12" s="1"/>
  <c r="E14" s="1"/>
  <c r="D22"/>
  <c r="E22" s="1"/>
  <c r="D9" i="4"/>
  <c r="D10"/>
  <c r="D11" s="1"/>
  <c r="D12" s="1"/>
  <c r="E9"/>
  <c r="E10" s="1"/>
  <c r="D15" i="1" l="1"/>
  <c r="D16" s="1"/>
  <c r="E16"/>
  <c r="E15"/>
  <c r="C16"/>
  <c r="E12" i="2"/>
  <c r="D12"/>
  <c r="C12"/>
  <c r="E11" i="4"/>
  <c r="E12" s="1"/>
  <c r="C11"/>
  <c r="C12" s="1"/>
  <c r="C16" i="5"/>
  <c r="E15"/>
  <c r="E16" s="1"/>
  <c r="D16"/>
  <c r="C18" i="1" l="1"/>
  <c r="C19" s="1"/>
  <c r="D18"/>
  <c r="D19" s="1"/>
  <c r="E18"/>
  <c r="E19" s="1"/>
  <c r="E15" i="2"/>
  <c r="E14"/>
  <c r="D14"/>
  <c r="D15" s="1"/>
  <c r="C14"/>
  <c r="C15" s="1"/>
  <c r="C18" i="5"/>
  <c r="C19" s="1"/>
  <c r="D18"/>
  <c r="D19" s="1"/>
  <c r="E18"/>
  <c r="E19" s="1"/>
  <c r="E26" i="1" l="1"/>
  <c r="E27" s="1"/>
  <c r="E20"/>
  <c r="E21" s="1"/>
  <c r="E24" s="1"/>
  <c r="C20"/>
  <c r="C21" s="1"/>
  <c r="C24" s="1"/>
  <c r="C26"/>
  <c r="C27" s="1"/>
  <c r="D26"/>
  <c r="D27" s="1"/>
  <c r="D20"/>
  <c r="D21" s="1"/>
  <c r="D24" s="1"/>
  <c r="E16" i="2"/>
  <c r="E17" s="1"/>
  <c r="D17"/>
  <c r="D16"/>
  <c r="C16"/>
  <c r="C17" s="1"/>
  <c r="C20" i="5"/>
  <c r="C21" s="1"/>
  <c r="D20"/>
  <c r="D21" s="1"/>
  <c r="E20"/>
  <c r="E21" s="1"/>
</calcChain>
</file>

<file path=xl/sharedStrings.xml><?xml version="1.0" encoding="utf-8"?>
<sst xmlns="http://schemas.openxmlformats.org/spreadsheetml/2006/main" count="159" uniqueCount="125">
  <si>
    <r>
      <t xml:space="preserve"> Source: </t>
    </r>
    <r>
      <rPr>
        <i/>
        <sz val="10"/>
        <rFont val="Arial"/>
        <family val="2"/>
      </rPr>
      <t>Dollars &amp; Cents of Shopping Centers</t>
    </r>
  </si>
  <si>
    <t>Line 11 + Line 12</t>
  </si>
  <si>
    <t>Percentage income spent on retail</t>
  </si>
  <si>
    <r>
      <t xml:space="preserve">Estimate based on analyst's orginal survey and </t>
    </r>
    <r>
      <rPr>
        <i/>
        <sz val="10"/>
        <rFont val="Arial"/>
        <family val="2"/>
      </rPr>
      <t>Dollars and Cents of Shopping Centers</t>
    </r>
  </si>
  <si>
    <t>Market demand for neighborhood shopping center space</t>
  </si>
  <si>
    <t>Line</t>
  </si>
  <si>
    <r>
      <t xml:space="preserve">Estimate based on analyst's org. survey and </t>
    </r>
    <r>
      <rPr>
        <i/>
        <sz val="10"/>
        <rFont val="Arial"/>
      </rPr>
      <t>Dollars and Cents of Shopping Centers</t>
    </r>
  </si>
  <si>
    <t>Demand from residents in secondary area plus nonresidents in primary or secondary trade area</t>
  </si>
  <si>
    <t>Item</t>
  </si>
  <si>
    <t>Current population in primary trade area for same time</t>
  </si>
  <si>
    <t xml:space="preserve">Includes all types of retail and non-retail users typically found in neighborhood shopping centers </t>
  </si>
  <si>
    <t>Calculation from Line 3</t>
  </si>
  <si>
    <t>Survey data</t>
  </si>
  <si>
    <t>Total retail sales potential</t>
  </si>
  <si>
    <t>Less forecasted new competition</t>
  </si>
  <si>
    <t>With new supercenter in area should retain more customers in Yrs. 5-10</t>
  </si>
  <si>
    <t>Percentage of retail sales by subject type shopping center</t>
  </si>
  <si>
    <t>Spending pattern percentage for neighborhood-type retail</t>
  </si>
  <si>
    <t>Year</t>
  </si>
  <si>
    <t>Total number of households in primary trade area</t>
  </si>
  <si>
    <t>Based on vendor data estimate and compared to CPI increase in area from last census to current, constant dollar model</t>
  </si>
  <si>
    <t xml:space="preserve">Neighborhood-type retail sales per capita </t>
  </si>
  <si>
    <t xml:space="preserve">Total neighborhood retail sales potential </t>
  </si>
  <si>
    <t xml:space="preserve">Neighborhood retail sales expected </t>
  </si>
  <si>
    <t>Plus demand for neighborhood retail from secondary trade area or other sources</t>
  </si>
  <si>
    <t xml:space="preserve">Includes all types of  retail and nonretail users typically found in neighborhood shopping centers </t>
  </si>
  <si>
    <t>Survey of space like Line 6 in primary trade area</t>
  </si>
  <si>
    <t>New 180,000-sq.-ft. supercenter in Year 5 but only partly competitive for neighborhood retail</t>
  </si>
  <si>
    <t>From residents in primary market area</t>
  </si>
  <si>
    <t>Dollars and Cents of Shopping Centers</t>
  </si>
  <si>
    <t>Line 9/(1-Line 10) – Line 9</t>
  </si>
  <si>
    <t>Subject forecasted square feet occupied</t>
  </si>
  <si>
    <r>
      <t xml:space="preserve">Source: </t>
    </r>
    <r>
      <rPr>
        <i/>
        <sz val="10"/>
        <rFont val="Arial"/>
      </rPr>
      <t>Dollars and Cents of Shopping Centers</t>
    </r>
    <r>
      <rPr>
        <sz val="10"/>
        <rFont val="Arial"/>
      </rPr>
      <t xml:space="preserve"> </t>
    </r>
  </si>
  <si>
    <t>Plus demand for nonretail use</t>
  </si>
  <si>
    <t>Plus frictional vacancy @ 5%</t>
  </si>
  <si>
    <t>Market residual demand for neighborhood shopping</t>
  </si>
  <si>
    <t>Capture of market demand (Line 16)</t>
  </si>
  <si>
    <t>Subject capture estimate @ mid-range forecast</t>
  </si>
  <si>
    <t>Subject Size:</t>
  </si>
  <si>
    <t xml:space="preserve">          Retail Market Analysis—Ratio Method</t>
  </si>
  <si>
    <t>Calculation</t>
  </si>
  <si>
    <t>Forecast New Demand</t>
  </si>
  <si>
    <t>Subject capture rate</t>
  </si>
  <si>
    <t>Subject  percentage occupied</t>
  </si>
  <si>
    <t xml:space="preserve"> </t>
  </si>
  <si>
    <t>Line No.</t>
  </si>
  <si>
    <t>Total subject-type shopping center sales</t>
  </si>
  <si>
    <t xml:space="preserve">Includes all types of  retail and nonretail typically found in neighborhood shopping centers </t>
  </si>
  <si>
    <t>Average household income</t>
  </si>
  <si>
    <t>Total household income in primary trade area</t>
  </si>
  <si>
    <t>Bureau of Labor Statistics</t>
  </si>
  <si>
    <t>Exhibit 13.33</t>
  </si>
  <si>
    <t>Exhibit 13.48</t>
  </si>
  <si>
    <t>Exhibit 13.47</t>
  </si>
  <si>
    <t>Exhibit 13.57</t>
  </si>
  <si>
    <t>Buying Power Segmentation Method—Final Conclusion of the Mid-Range Forecast</t>
  </si>
  <si>
    <t>Current Year</t>
  </si>
  <si>
    <t>In 5 Years</t>
  </si>
  <si>
    <t>In 10 Years</t>
  </si>
  <si>
    <t>Data Source/Comments</t>
  </si>
  <si>
    <t>Reconciled mid-range forecast of vendor, government and appraiser data</t>
  </si>
  <si>
    <t>Based on vendor data estimate and  compared to CPI increase in area from last census to current, constant-dollar model.</t>
  </si>
  <si>
    <t>Line 1 × Line 2</t>
  </si>
  <si>
    <t>Line 3 × Line 4</t>
  </si>
  <si>
    <t>Line 5 × Line 6</t>
  </si>
  <si>
    <t>Line 7 × Line 8</t>
  </si>
  <si>
    <t>Total sales of shopping centers of subject's type</t>
  </si>
  <si>
    <t>Percentage of potential retention of sales in primary market area</t>
  </si>
  <si>
    <t>Retail sales potential in primary market area from resident households</t>
  </si>
  <si>
    <t>Sales required per square foot</t>
  </si>
  <si>
    <t>Demand for retail space from households in primary trade area (square feet)</t>
  </si>
  <si>
    <t>Plus demand for space in neighborhood shopping centers from secondary trade area or sources (square feet)</t>
  </si>
  <si>
    <t>Total demand for retail space from primary and secondary trade area (square feet)</t>
  </si>
  <si>
    <t>Percentage of service, office use, and medical use</t>
  </si>
  <si>
    <t>Plus demand for nonretail use (square feet)</t>
  </si>
  <si>
    <t>Total demand for retail and service or office space from primary and secondary trade areas (square feet)</t>
  </si>
  <si>
    <t>Total forecast supportable (adjusted) demand in primary trade area (square feet)</t>
  </si>
  <si>
    <t>Line 9/Line 10</t>
  </si>
  <si>
    <t>(Line 13/0.85) – Line 13</t>
  </si>
  <si>
    <t>(Line 16/0.95) – Line 16</t>
  </si>
  <si>
    <t>Market demand for neighborhood shopping centers</t>
  </si>
  <si>
    <t>Existing occupied square feet retail (and office in retail) in market area</t>
  </si>
  <si>
    <t>Ratio of occupied retail square feet per capita (population or employees)</t>
  </si>
  <si>
    <t>Forecast  population in market area</t>
  </si>
  <si>
    <t xml:space="preserve">Ratio of occupied square feet per capita </t>
  </si>
  <si>
    <t>Demand for occupied shopping center space in market area</t>
  </si>
  <si>
    <t>Total forecasted supportable (adjusted) demand in market area (in square feet)</t>
  </si>
  <si>
    <t>Source/Comments</t>
  </si>
  <si>
    <t>Census, commercial data, and councils of government</t>
  </si>
  <si>
    <t>Census, commercial data, councils of governments, and appraiser's forecast</t>
  </si>
  <si>
    <t>Calculation. Assumes current occupied space equal to in market area actual demand (i.e., no pent-up demand)</t>
  </si>
  <si>
    <t>Neighborhood Retail Demand by Per Capita Expenditure Method</t>
  </si>
  <si>
    <t>Population in market area</t>
  </si>
  <si>
    <t>Percentage of retail sales retention in market area</t>
  </si>
  <si>
    <t>Required sales per square foot</t>
  </si>
  <si>
    <t>Demand for retail square feet from resident population in market area</t>
  </si>
  <si>
    <t>Percentage of nonretail service and office use</t>
  </si>
  <si>
    <t>Total demand for  retail and service and local office square feet in market area</t>
  </si>
  <si>
    <t>Total supportable (adjusted) demand for retail, service, and local office square feet in primary market area</t>
  </si>
  <si>
    <t>Total occupied retail space in square feet</t>
  </si>
  <si>
    <t>Demand for total retail + service + local office space users</t>
  </si>
  <si>
    <t>Per capita data from county and metropolitan, so already includes secondary demand</t>
  </si>
  <si>
    <t>Line 5/Line 6</t>
  </si>
  <si>
    <t>Total demand for retail square feet from market area and secondary sources</t>
  </si>
  <si>
    <t>Plus demand for nonretail service and office square feet</t>
  </si>
  <si>
    <t>Leakage out of market area</t>
  </si>
  <si>
    <t>Current population based on US Census Bureau data. Forecasted population based on reconciliation of various forecasts and rounded.</t>
  </si>
  <si>
    <t>Subject per capita sales expected to approach state average with new supercenter</t>
  </si>
  <si>
    <t>Final Conclusion of the Mid-Range Forecast Using the Buying Power Method</t>
  </si>
  <si>
    <r>
      <t xml:space="preserve">Estimate based on analyst's original survey and </t>
    </r>
    <r>
      <rPr>
        <sz val="10"/>
        <rFont val="Arial"/>
        <family val="2"/>
      </rPr>
      <t>Dollars and Cents of Shopping Centers</t>
    </r>
  </si>
  <si>
    <t>Reconciled mid-range forecast of vendors, government, and appraiser</t>
  </si>
  <si>
    <t>Total number of households in primary market area</t>
  </si>
  <si>
    <t>Total household income in primary market area</t>
  </si>
  <si>
    <t>With new supercenter in area, the subject property should retain more customers in Years 5-10</t>
  </si>
  <si>
    <t>Retail sales potential in primary market area from resident household</t>
  </si>
  <si>
    <t>Demand for retail space from households in primary trade area (in square feet)</t>
  </si>
  <si>
    <t>Plus demand of neighborhood-type retail space from secondary trade area or sources</t>
  </si>
  <si>
    <t>Total demand for retail space from primary and secondary trade area</t>
  </si>
  <si>
    <t>Demand from residents in secondary area plus nonresidents in primary or secondary trade area estimated at only 15% currently but double in following years</t>
  </si>
  <si>
    <t>Percentage of service, office, and medical use</t>
  </si>
  <si>
    <t>Total demand for retail, service, and office space from primary and secondary trade area (in square feet)</t>
  </si>
  <si>
    <t>Total forecast supportable (adjusted) demand in primary trade area (in square feet)</t>
  </si>
  <si>
    <t>Less existing square feet of competitive space</t>
  </si>
  <si>
    <t>Net (excess) shortage of supportable square feet of retail space</t>
  </si>
  <si>
    <t>Line 16 × Line 22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</si>
</sst>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>
    <font>
      <sz val="10"/>
      <name val="Arial"/>
    </font>
    <font>
      <sz val="10"/>
      <name val="Arial"/>
    </font>
    <font>
      <b/>
      <sz val="10"/>
      <name val="Arial"/>
    </font>
    <font>
      <i/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4" fillId="0" borderId="0" xfId="0" applyFont="1" applyProtection="1"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3" fontId="1" fillId="0" borderId="1" xfId="1" applyNumberForma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5" fontId="1" fillId="0" borderId="1" xfId="2" applyNumberFormat="1" applyBorder="1" applyAlignment="1" applyProtection="1">
      <alignment horizontal="center" vertical="center"/>
      <protection locked="0"/>
    </xf>
    <xf numFmtId="5" fontId="1" fillId="0" borderId="1" xfId="2" applyNumberFormat="1" applyBorder="1" applyAlignment="1">
      <alignment horizontal="center" vertical="center"/>
    </xf>
    <xf numFmtId="9" fontId="5" fillId="0" borderId="1" xfId="3" applyFont="1" applyBorder="1" applyAlignment="1" applyProtection="1">
      <alignment horizontal="center" vertical="center"/>
      <protection locked="0"/>
    </xf>
    <xf numFmtId="9" fontId="1" fillId="0" borderId="1" xfId="3" applyBorder="1" applyAlignment="1" applyProtection="1">
      <alignment horizontal="center" vertical="center"/>
      <protection locked="0"/>
    </xf>
    <xf numFmtId="5" fontId="5" fillId="0" borderId="1" xfId="2" applyNumberFormat="1" applyFont="1" applyBorder="1" applyAlignment="1">
      <alignment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vertical="top" wrapText="1"/>
      <protection locked="0"/>
    </xf>
    <xf numFmtId="5" fontId="5" fillId="0" borderId="1" xfId="2" applyNumberFormat="1" applyFont="1" applyBorder="1" applyAlignment="1">
      <alignment horizontal="center" vertical="center"/>
    </xf>
    <xf numFmtId="37" fontId="1" fillId="0" borderId="1" xfId="1" applyNumberFormat="1" applyBorder="1" applyAlignment="1">
      <alignment horizontal="center" vertical="center"/>
    </xf>
    <xf numFmtId="37" fontId="1" fillId="0" borderId="1" xfId="1" applyNumberFormat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vertical="center" wrapText="1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3" fontId="4" fillId="2" borderId="5" xfId="1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 applyProtection="1">
      <alignment vertical="center" wrapText="1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3" fontId="1" fillId="0" borderId="8" xfId="1" applyNumberFormat="1" applyBorder="1" applyAlignment="1" applyProtection="1">
      <alignment horizontal="center" vertical="center"/>
      <protection locked="0"/>
    </xf>
    <xf numFmtId="3" fontId="5" fillId="0" borderId="8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  <xf numFmtId="3" fontId="4" fillId="2" borderId="11" xfId="0" applyNumberFormat="1" applyFont="1" applyFill="1" applyBorder="1" applyAlignment="1">
      <alignment horizontal="center" vertical="center"/>
    </xf>
    <xf numFmtId="3" fontId="4" fillId="2" borderId="12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 applyProtection="1">
      <alignment vertical="center" wrapText="1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9" fontId="1" fillId="0" borderId="7" xfId="3" applyBorder="1" applyAlignment="1" applyProtection="1">
      <alignment horizontal="center" vertical="center"/>
      <protection locked="0"/>
    </xf>
    <xf numFmtId="3" fontId="0" fillId="0" borderId="1" xfId="0" applyNumberFormat="1" applyBorder="1" applyAlignment="1">
      <alignment horizontal="center" vertical="center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 applyProtection="1">
      <alignment vertical="center"/>
      <protection locked="0"/>
    </xf>
    <xf numFmtId="9" fontId="4" fillId="2" borderId="16" xfId="3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>
      <alignment vertical="center"/>
    </xf>
    <xf numFmtId="0" fontId="0" fillId="0" borderId="0" xfId="0" applyProtection="1"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vertical="center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vertical="center"/>
      <protection locked="0"/>
    </xf>
    <xf numFmtId="3" fontId="0" fillId="0" borderId="21" xfId="0" applyNumberForma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vertical="center"/>
      <protection locked="0"/>
    </xf>
    <xf numFmtId="5" fontId="1" fillId="0" borderId="21" xfId="2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165" fontId="1" fillId="0" borderId="21" xfId="2" applyNumberFormat="1" applyBorder="1" applyAlignment="1">
      <alignment horizontal="center" vertical="center"/>
    </xf>
    <xf numFmtId="9" fontId="1" fillId="0" borderId="21" xfId="3" applyBorder="1" applyAlignment="1" applyProtection="1">
      <alignment horizontal="center" vertical="center"/>
      <protection locked="0"/>
    </xf>
    <xf numFmtId="3" fontId="1" fillId="0" borderId="21" xfId="1" applyNumberFormat="1" applyBorder="1" applyAlignment="1">
      <alignment horizontal="center" vertical="center"/>
    </xf>
    <xf numFmtId="0" fontId="2" fillId="0" borderId="20" xfId="0" applyFont="1" applyBorder="1" applyAlignment="1" applyProtection="1">
      <alignment horizontal="left" vertical="center" wrapText="1"/>
      <protection locked="0"/>
    </xf>
    <xf numFmtId="38" fontId="1" fillId="0" borderId="21" xfId="3" applyNumberFormat="1" applyBorder="1" applyAlignment="1">
      <alignment horizontal="center" vertical="center"/>
    </xf>
    <xf numFmtId="0" fontId="0" fillId="0" borderId="22" xfId="0" applyBorder="1" applyAlignment="1" applyProtection="1">
      <alignment horizontal="center" vertical="center" wrapText="1"/>
      <protection locked="0"/>
    </xf>
    <xf numFmtId="3" fontId="1" fillId="2" borderId="24" xfId="1" applyNumberFormat="1" applyFill="1" applyBorder="1" applyAlignment="1">
      <alignment horizontal="center" vertical="center"/>
    </xf>
    <xf numFmtId="0" fontId="0" fillId="2" borderId="4" xfId="0" applyFill="1" applyBorder="1" applyAlignment="1" applyProtection="1">
      <alignment vertical="top" wrapText="1"/>
      <protection locked="0"/>
    </xf>
    <xf numFmtId="0" fontId="6" fillId="0" borderId="0" xfId="0" applyFont="1" applyBorder="1" applyProtection="1"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quotePrefix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4" fillId="0" borderId="25" xfId="0" applyFont="1" applyBorder="1" applyAlignment="1" applyProtection="1">
      <alignment horizontal="center"/>
      <protection locked="0"/>
    </xf>
    <xf numFmtId="0" fontId="0" fillId="0" borderId="7" xfId="0" applyBorder="1"/>
    <xf numFmtId="0" fontId="4" fillId="0" borderId="7" xfId="0" applyFont="1" applyBorder="1" applyAlignment="1">
      <alignment wrapText="1"/>
    </xf>
    <xf numFmtId="0" fontId="0" fillId="0" borderId="26" xfId="0" applyBorder="1"/>
    <xf numFmtId="0" fontId="0" fillId="0" borderId="27" xfId="0" applyBorder="1"/>
    <xf numFmtId="0" fontId="4" fillId="0" borderId="14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" xfId="0" quotePrefix="1" applyFont="1" applyBorder="1" applyAlignment="1" applyProtection="1">
      <alignment horizontal="left" vertical="center" wrapText="1"/>
      <protection locked="0"/>
    </xf>
    <xf numFmtId="3" fontId="5" fillId="0" borderId="1" xfId="1" applyNumberFormat="1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>
      <alignment vertical="center" wrapText="1"/>
    </xf>
    <xf numFmtId="0" fontId="5" fillId="0" borderId="18" xfId="0" applyFont="1" applyBorder="1" applyAlignment="1">
      <alignment vertical="center"/>
    </xf>
    <xf numFmtId="0" fontId="5" fillId="0" borderId="2" xfId="0" applyFont="1" applyBorder="1" applyAlignment="1" applyProtection="1">
      <alignment vertical="center" wrapText="1"/>
      <protection locked="0"/>
    </xf>
    <xf numFmtId="2" fontId="5" fillId="0" borderId="1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>
      <alignment vertical="center" wrapText="1"/>
    </xf>
    <xf numFmtId="0" fontId="0" fillId="0" borderId="29" xfId="0" applyFill="1" applyBorder="1"/>
    <xf numFmtId="3" fontId="5" fillId="0" borderId="1" xfId="1" applyNumberFormat="1" applyFont="1" applyBorder="1" applyAlignment="1" applyProtection="1">
      <alignment horizontal="center" vertical="center" wrapText="1"/>
      <protection locked="0"/>
    </xf>
    <xf numFmtId="39" fontId="5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Border="1" applyAlignment="1">
      <alignment horizontal="center" vertical="center"/>
    </xf>
    <xf numFmtId="0" fontId="4" fillId="2" borderId="15" xfId="0" applyFont="1" applyFill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 applyProtection="1">
      <alignment vertical="center" wrapText="1"/>
      <protection locked="0"/>
    </xf>
    <xf numFmtId="3" fontId="5" fillId="2" borderId="16" xfId="1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 applyProtection="1">
      <alignment vertical="center" wrapText="1"/>
      <protection locked="0"/>
    </xf>
    <xf numFmtId="164" fontId="1" fillId="0" borderId="0" xfId="1" applyNumberFormat="1"/>
    <xf numFmtId="0" fontId="4" fillId="0" borderId="7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2" xfId="0" applyFont="1" applyBorder="1" applyAlignment="1" applyProtection="1">
      <alignment vertical="top" wrapText="1"/>
      <protection locked="0"/>
    </xf>
    <xf numFmtId="0" fontId="2" fillId="0" borderId="0" xfId="0" applyFont="1"/>
    <xf numFmtId="0" fontId="4" fillId="0" borderId="1" xfId="0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vertical="center"/>
      <protection locked="0"/>
    </xf>
    <xf numFmtId="0" fontId="4" fillId="0" borderId="20" xfId="0" applyFont="1" applyBorder="1" applyAlignment="1" applyProtection="1">
      <alignment horizontal="left" vertical="center"/>
      <protection locked="0"/>
    </xf>
    <xf numFmtId="0" fontId="4" fillId="0" borderId="20" xfId="0" applyFont="1" applyBorder="1" applyAlignment="1" applyProtection="1">
      <alignment horizontal="left" vertical="center" wrapText="1"/>
      <protection locked="0"/>
    </xf>
    <xf numFmtId="0" fontId="4" fillId="2" borderId="23" xfId="0" applyFont="1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vertical="top" wrapText="1"/>
      <protection locked="0"/>
    </xf>
    <xf numFmtId="0" fontId="2" fillId="2" borderId="31" xfId="0" applyFont="1" applyFill="1" applyBorder="1" applyAlignment="1" applyProtection="1">
      <alignment horizontal="center"/>
      <protection locked="0"/>
    </xf>
    <xf numFmtId="0" fontId="2" fillId="2" borderId="30" xfId="0" applyFont="1" applyFill="1" applyBorder="1" applyAlignment="1" applyProtection="1">
      <alignment horizontal="center"/>
      <protection locked="0"/>
    </xf>
    <xf numFmtId="0" fontId="7" fillId="2" borderId="31" xfId="0" applyFont="1" applyFill="1" applyBorder="1" applyAlignment="1" applyProtection="1">
      <alignment horizontal="center"/>
      <protection locked="0"/>
    </xf>
    <xf numFmtId="0" fontId="7" fillId="2" borderId="30" xfId="0" applyFont="1" applyFill="1" applyBorder="1" applyAlignment="1" applyProtection="1">
      <alignment horizontal="center"/>
      <protection locked="0"/>
    </xf>
    <xf numFmtId="0" fontId="7" fillId="2" borderId="32" xfId="0" applyFont="1" applyFill="1" applyBorder="1" applyAlignment="1" applyProtection="1">
      <alignment horizontal="center"/>
      <protection locked="0"/>
    </xf>
    <xf numFmtId="0" fontId="4" fillId="3" borderId="31" xfId="0" applyFont="1" applyFill="1" applyBorder="1" applyAlignment="1" applyProtection="1">
      <alignment horizontal="center"/>
      <protection locked="0"/>
    </xf>
    <xf numFmtId="0" fontId="2" fillId="3" borderId="30" xfId="0" applyFont="1" applyFill="1" applyBorder="1" applyAlignment="1" applyProtection="1">
      <alignment horizontal="center"/>
      <protection locked="0"/>
    </xf>
    <xf numFmtId="0" fontId="2" fillId="3" borderId="32" xfId="0" applyFont="1" applyFill="1" applyBorder="1" applyAlignment="1" applyProtection="1">
      <alignment horizontal="center"/>
      <protection locked="0"/>
    </xf>
    <xf numFmtId="0" fontId="4" fillId="2" borderId="31" xfId="0" applyFont="1" applyFill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vertical="center" wrapText="1"/>
      <protection locked="0"/>
    </xf>
    <xf numFmtId="0" fontId="4" fillId="0" borderId="8" xfId="0" quotePrefix="1" applyFont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28"/>
  <sheetViews>
    <sheetView showGridLines="0" topLeftCell="A11" workbookViewId="0">
      <selection activeCell="F21" sqref="F21"/>
    </sheetView>
  </sheetViews>
  <sheetFormatPr defaultColWidth="8.77734375" defaultRowHeight="13.2"/>
  <cols>
    <col min="1" max="1" width="6.44140625" customWidth="1"/>
    <col min="2" max="2" width="34.33203125" customWidth="1"/>
    <col min="3" max="3" width="18.6640625" customWidth="1"/>
    <col min="4" max="4" width="14.33203125" bestFit="1" customWidth="1"/>
    <col min="5" max="5" width="14.77734375" bestFit="1" customWidth="1"/>
    <col min="6" max="6" width="41.77734375" customWidth="1"/>
  </cols>
  <sheetData>
    <row r="1" spans="1:6" ht="13.8" thickBot="1">
      <c r="A1" s="1" t="s">
        <v>51</v>
      </c>
    </row>
    <row r="2" spans="1:6" s="93" customFormat="1" ht="13.8" thickBot="1">
      <c r="A2" s="105" t="s">
        <v>55</v>
      </c>
      <c r="B2" s="106"/>
      <c r="C2" s="106"/>
      <c r="D2" s="106"/>
      <c r="E2" s="106"/>
      <c r="F2" s="106"/>
    </row>
    <row r="3" spans="1:6" ht="26.4">
      <c r="A3" s="90" t="s">
        <v>45</v>
      </c>
      <c r="B3" s="91" t="s">
        <v>18</v>
      </c>
      <c r="C3" s="21" t="s">
        <v>56</v>
      </c>
      <c r="D3" s="91" t="s">
        <v>57</v>
      </c>
      <c r="E3" s="91" t="s">
        <v>58</v>
      </c>
      <c r="F3" s="92" t="s">
        <v>59</v>
      </c>
    </row>
    <row r="4" spans="1:6" ht="26.4">
      <c r="A4" s="3">
        <v>1</v>
      </c>
      <c r="B4" s="12" t="s">
        <v>19</v>
      </c>
      <c r="C4" s="4">
        <v>3118</v>
      </c>
      <c r="D4" s="4">
        <v>3500</v>
      </c>
      <c r="E4" s="4">
        <v>4850</v>
      </c>
      <c r="F4" s="5" t="s">
        <v>60</v>
      </c>
    </row>
    <row r="5" spans="1:6" ht="39.6">
      <c r="A5" s="3">
        <f t="shared" ref="A5:A21" si="0">A4+1</f>
        <v>2</v>
      </c>
      <c r="B5" s="6" t="s">
        <v>48</v>
      </c>
      <c r="C5" s="7">
        <v>61282</v>
      </c>
      <c r="D5" s="7">
        <v>61282</v>
      </c>
      <c r="E5" s="7">
        <v>61282</v>
      </c>
      <c r="F5" s="5" t="s">
        <v>61</v>
      </c>
    </row>
    <row r="6" spans="1:6" ht="26.4">
      <c r="A6" s="3">
        <f t="shared" si="0"/>
        <v>3</v>
      </c>
      <c r="B6" s="6" t="s">
        <v>49</v>
      </c>
      <c r="C6" s="8">
        <f>C5*C4</f>
        <v>191077276</v>
      </c>
      <c r="D6" s="8">
        <f>D5*D4</f>
        <v>214487000</v>
      </c>
      <c r="E6" s="8">
        <f>E5*E4</f>
        <v>297217700</v>
      </c>
      <c r="F6" s="5" t="s">
        <v>62</v>
      </c>
    </row>
    <row r="7" spans="1:6">
      <c r="A7" s="3">
        <f t="shared" si="0"/>
        <v>4</v>
      </c>
      <c r="B7" s="12" t="s">
        <v>2</v>
      </c>
      <c r="C7" s="9">
        <v>0.37</v>
      </c>
      <c r="D7" s="9">
        <v>0.37</v>
      </c>
      <c r="E7" s="9">
        <v>0.37</v>
      </c>
      <c r="F7" s="5" t="s">
        <v>50</v>
      </c>
    </row>
    <row r="8" spans="1:6">
      <c r="A8" s="3">
        <f t="shared" si="0"/>
        <v>5</v>
      </c>
      <c r="B8" s="12" t="s">
        <v>13</v>
      </c>
      <c r="C8" s="8">
        <f>C6*C7</f>
        <v>70698592.120000005</v>
      </c>
      <c r="D8" s="8">
        <f>D6*D7</f>
        <v>79360190</v>
      </c>
      <c r="E8" s="8">
        <f>E6*E7</f>
        <v>109970549</v>
      </c>
      <c r="F8" s="5" t="s">
        <v>63</v>
      </c>
    </row>
    <row r="9" spans="1:6" ht="26.4">
      <c r="A9" s="3">
        <f t="shared" si="0"/>
        <v>6</v>
      </c>
      <c r="B9" s="12" t="s">
        <v>16</v>
      </c>
      <c r="C9" s="10">
        <v>0.55000000000000004</v>
      </c>
      <c r="D9" s="10">
        <v>0.55000000000000004</v>
      </c>
      <c r="E9" s="10">
        <v>0.55000000000000004</v>
      </c>
      <c r="F9" s="5" t="s">
        <v>17</v>
      </c>
    </row>
    <row r="10" spans="1:6" ht="26.4">
      <c r="A10" s="3">
        <f t="shared" si="0"/>
        <v>7</v>
      </c>
      <c r="B10" s="96" t="s">
        <v>66</v>
      </c>
      <c r="C10" s="11">
        <f>C8*C9</f>
        <v>38884225.666000009</v>
      </c>
      <c r="D10" s="11">
        <f>D8*D9</f>
        <v>43648104.5</v>
      </c>
      <c r="E10" s="11">
        <f>E8*E9</f>
        <v>60483801.950000003</v>
      </c>
      <c r="F10" s="5" t="s">
        <v>64</v>
      </c>
    </row>
    <row r="11" spans="1:6" ht="26.4">
      <c r="A11" s="3">
        <f t="shared" si="0"/>
        <v>8</v>
      </c>
      <c r="B11" s="96" t="s">
        <v>67</v>
      </c>
      <c r="C11" s="9">
        <v>0.75</v>
      </c>
      <c r="D11" s="9">
        <v>0.85</v>
      </c>
      <c r="E11" s="9">
        <v>0.85</v>
      </c>
      <c r="F11" s="13" t="s">
        <v>15</v>
      </c>
    </row>
    <row r="12" spans="1:6" ht="39.6">
      <c r="A12" s="3">
        <f t="shared" si="0"/>
        <v>9</v>
      </c>
      <c r="B12" s="96" t="s">
        <v>68</v>
      </c>
      <c r="C12" s="11">
        <f>C10*C11</f>
        <v>29163169.249500006</v>
      </c>
      <c r="D12" s="14">
        <f>D10*D11</f>
        <v>37100888.824999996</v>
      </c>
      <c r="E12" s="14">
        <f>E10*E11</f>
        <v>51411231.657499999</v>
      </c>
      <c r="F12" s="5" t="s">
        <v>65</v>
      </c>
    </row>
    <row r="13" spans="1:6">
      <c r="A13" s="3">
        <f t="shared" si="0"/>
        <v>10</v>
      </c>
      <c r="B13" s="2" t="s">
        <v>69</v>
      </c>
      <c r="C13" s="7">
        <v>300</v>
      </c>
      <c r="D13" s="7">
        <v>300</v>
      </c>
      <c r="E13" s="7">
        <v>300</v>
      </c>
      <c r="F13" s="5" t="s">
        <v>0</v>
      </c>
    </row>
    <row r="14" spans="1:6" ht="39.6">
      <c r="A14" s="3">
        <f t="shared" si="0"/>
        <v>11</v>
      </c>
      <c r="B14" s="96" t="s">
        <v>70</v>
      </c>
      <c r="C14" s="15">
        <f>C12/C13</f>
        <v>97210.564165000018</v>
      </c>
      <c r="D14" s="15">
        <f>D12/D13</f>
        <v>123669.62941666665</v>
      </c>
      <c r="E14" s="15">
        <f>E12/E13</f>
        <v>171370.77219166665</v>
      </c>
      <c r="F14" s="75" t="s">
        <v>77</v>
      </c>
    </row>
    <row r="15" spans="1:6" ht="52.8">
      <c r="A15" s="3">
        <f t="shared" si="0"/>
        <v>12</v>
      </c>
      <c r="B15" s="96" t="s">
        <v>71</v>
      </c>
      <c r="C15" s="16">
        <f>C14*0.15</f>
        <v>14581.584624750003</v>
      </c>
      <c r="D15" s="16">
        <f>D14*0.3</f>
        <v>37100.888824999995</v>
      </c>
      <c r="E15" s="16">
        <f>E14*0.3</f>
        <v>51411.231657499993</v>
      </c>
      <c r="F15" s="5" t="s">
        <v>7</v>
      </c>
    </row>
    <row r="16" spans="1:6" ht="39.6">
      <c r="A16" s="3">
        <f t="shared" si="0"/>
        <v>13</v>
      </c>
      <c r="B16" s="96" t="s">
        <v>72</v>
      </c>
      <c r="C16" s="16">
        <f>C14+C15</f>
        <v>111792.14878975002</v>
      </c>
      <c r="D16" s="16">
        <f>D14+D15</f>
        <v>160770.51824166664</v>
      </c>
      <c r="E16" s="16">
        <f>E14+E15</f>
        <v>222782.00384916665</v>
      </c>
      <c r="F16" s="5" t="s">
        <v>1</v>
      </c>
    </row>
    <row r="17" spans="1:6" ht="26.4">
      <c r="A17" s="3">
        <f t="shared" si="0"/>
        <v>14</v>
      </c>
      <c r="B17" s="96" t="s">
        <v>73</v>
      </c>
      <c r="C17" s="10">
        <v>0.15</v>
      </c>
      <c r="D17" s="10">
        <v>0.15</v>
      </c>
      <c r="E17" s="10">
        <v>0.15</v>
      </c>
      <c r="F17" s="5" t="s">
        <v>3</v>
      </c>
    </row>
    <row r="18" spans="1:6" ht="26.4">
      <c r="A18" s="3">
        <f t="shared" si="0"/>
        <v>15</v>
      </c>
      <c r="B18" s="96" t="s">
        <v>74</v>
      </c>
      <c r="C18" s="16">
        <f>C16/(1-C17)-C16</f>
        <v>19728.026257014702</v>
      </c>
      <c r="D18" s="16">
        <f>D16/(1-D17)-D16</f>
        <v>28371.267924999993</v>
      </c>
      <c r="E18" s="16">
        <f>E16/(1-E17)-E16</f>
        <v>39314.47126749999</v>
      </c>
      <c r="F18" s="75" t="s">
        <v>78</v>
      </c>
    </row>
    <row r="19" spans="1:6" ht="40.200000000000003" thickBot="1">
      <c r="A19" s="3">
        <f t="shared" si="0"/>
        <v>16</v>
      </c>
      <c r="B19" s="2" t="s">
        <v>75</v>
      </c>
      <c r="C19" s="15">
        <f>C16+C18</f>
        <v>131520.17504676472</v>
      </c>
      <c r="D19" s="15">
        <f>D16+D18</f>
        <v>189141.78616666663</v>
      </c>
      <c r="E19" s="15">
        <f>E16+E18</f>
        <v>262096.47511666664</v>
      </c>
      <c r="F19" s="17" t="s">
        <v>47</v>
      </c>
    </row>
    <row r="20" spans="1:6">
      <c r="A20" s="3">
        <f t="shared" si="0"/>
        <v>17</v>
      </c>
      <c r="B20" s="6" t="s">
        <v>34</v>
      </c>
      <c r="C20" s="15">
        <f>(C19/0.95)-C19</f>
        <v>6922.1144761455071</v>
      </c>
      <c r="D20" s="15">
        <f>(D19/0.95)-D19</f>
        <v>9954.8308508771879</v>
      </c>
      <c r="E20" s="15">
        <f>(E19/0.95)-E19</f>
        <v>13794.551321929845</v>
      </c>
      <c r="F20" s="75" t="s">
        <v>79</v>
      </c>
    </row>
    <row r="21" spans="1:6" ht="40.200000000000003" thickBot="1">
      <c r="A21" s="18">
        <f t="shared" si="0"/>
        <v>18</v>
      </c>
      <c r="B21" s="98" t="s">
        <v>76</v>
      </c>
      <c r="C21" s="19">
        <f>C19+C20</f>
        <v>138442.28952291023</v>
      </c>
      <c r="D21" s="19">
        <f>D19+D20</f>
        <v>199096.61701754382</v>
      </c>
      <c r="E21" s="19">
        <f>E19+E20</f>
        <v>275891.02643859648</v>
      </c>
      <c r="F21" s="20" t="s">
        <v>80</v>
      </c>
    </row>
    <row r="22" spans="1:6" ht="13.8" thickTop="1">
      <c r="A22" s="36"/>
    </row>
    <row r="23" spans="1:6">
      <c r="A23" s="36"/>
    </row>
    <row r="24" spans="1:6">
      <c r="A24" s="36"/>
    </row>
    <row r="25" spans="1:6">
      <c r="A25" s="36"/>
    </row>
    <row r="26" spans="1:6">
      <c r="A26" s="36"/>
    </row>
    <row r="27" spans="1:6">
      <c r="A27" s="36"/>
    </row>
    <row r="28" spans="1:6">
      <c r="A28" s="36"/>
    </row>
    <row r="29" spans="1:6">
      <c r="A29" s="36"/>
    </row>
    <row r="30" spans="1:6">
      <c r="A30" s="36"/>
    </row>
    <row r="31" spans="1:6">
      <c r="A31" s="36"/>
    </row>
    <row r="32" spans="1:6">
      <c r="A32" s="36"/>
    </row>
    <row r="33" spans="1:1">
      <c r="A33" s="36"/>
    </row>
    <row r="34" spans="1:1">
      <c r="A34" s="36"/>
    </row>
    <row r="35" spans="1:1">
      <c r="A35" s="36"/>
    </row>
    <row r="36" spans="1:1">
      <c r="A36" s="36"/>
    </row>
    <row r="37" spans="1:1">
      <c r="A37" s="36"/>
    </row>
    <row r="38" spans="1:1">
      <c r="A38" s="36"/>
    </row>
    <row r="39" spans="1:1">
      <c r="A39" s="36"/>
    </row>
    <row r="40" spans="1:1">
      <c r="A40" s="36"/>
    </row>
    <row r="41" spans="1:1">
      <c r="A41" s="36"/>
    </row>
    <row r="42" spans="1:1">
      <c r="A42" s="36"/>
    </row>
    <row r="43" spans="1:1">
      <c r="A43" s="36"/>
    </row>
    <row r="44" spans="1:1">
      <c r="A44" s="36"/>
    </row>
    <row r="45" spans="1:1">
      <c r="A45" s="36"/>
    </row>
    <row r="46" spans="1:1">
      <c r="A46" s="36"/>
    </row>
    <row r="47" spans="1:1">
      <c r="A47" s="36"/>
    </row>
    <row r="48" spans="1:1">
      <c r="A48" s="36"/>
    </row>
    <row r="49" spans="1:1">
      <c r="A49" s="36"/>
    </row>
    <row r="50" spans="1:1">
      <c r="A50" s="36"/>
    </row>
    <row r="51" spans="1:1">
      <c r="A51" s="36"/>
    </row>
    <row r="52" spans="1:1">
      <c r="A52" s="36"/>
    </row>
    <row r="53" spans="1:1">
      <c r="A53" s="36"/>
    </row>
    <row r="54" spans="1: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  <row r="60" spans="1:1">
      <c r="A60" s="36"/>
    </row>
    <row r="61" spans="1:1">
      <c r="A61" s="36"/>
    </row>
    <row r="62" spans="1:1">
      <c r="A62" s="36"/>
    </row>
    <row r="63" spans="1:1">
      <c r="A63" s="36"/>
    </row>
    <row r="64" spans="1:1">
      <c r="A64" s="36"/>
    </row>
    <row r="65" spans="1:1">
      <c r="A65" s="36"/>
    </row>
    <row r="66" spans="1:1">
      <c r="A66" s="36"/>
    </row>
    <row r="67" spans="1:1">
      <c r="A67" s="36"/>
    </row>
    <row r="68" spans="1:1">
      <c r="A68" s="36"/>
    </row>
    <row r="69" spans="1:1">
      <c r="A69" s="36"/>
    </row>
    <row r="70" spans="1:1">
      <c r="A70" s="36"/>
    </row>
    <row r="71" spans="1:1">
      <c r="A71" s="36"/>
    </row>
    <row r="72" spans="1:1">
      <c r="A72" s="36"/>
    </row>
    <row r="73" spans="1:1">
      <c r="A73" s="36"/>
    </row>
    <row r="74" spans="1:1">
      <c r="A74" s="36"/>
    </row>
    <row r="75" spans="1:1">
      <c r="A75" s="36"/>
    </row>
    <row r="76" spans="1:1">
      <c r="A76" s="36"/>
    </row>
    <row r="77" spans="1:1">
      <c r="A77" s="36"/>
    </row>
    <row r="78" spans="1:1">
      <c r="A78" s="36"/>
    </row>
    <row r="79" spans="1:1">
      <c r="A79" s="36"/>
    </row>
    <row r="80" spans="1:1">
      <c r="A80" s="36"/>
    </row>
    <row r="81" spans="1:1">
      <c r="A81" s="36"/>
    </row>
    <row r="82" spans="1:1">
      <c r="A82" s="36"/>
    </row>
    <row r="83" spans="1:1">
      <c r="A83" s="36"/>
    </row>
    <row r="84" spans="1:1">
      <c r="A84" s="36"/>
    </row>
    <row r="85" spans="1:1">
      <c r="A85" s="36"/>
    </row>
    <row r="86" spans="1:1">
      <c r="A86" s="36"/>
    </row>
    <row r="87" spans="1:1">
      <c r="A87" s="36"/>
    </row>
    <row r="88" spans="1:1">
      <c r="A88" s="36"/>
    </row>
    <row r="89" spans="1:1">
      <c r="A89" s="36"/>
    </row>
    <row r="90" spans="1:1">
      <c r="A90" s="36"/>
    </row>
    <row r="91" spans="1:1">
      <c r="A91" s="36"/>
    </row>
    <row r="92" spans="1:1">
      <c r="A92" s="36"/>
    </row>
    <row r="93" spans="1:1">
      <c r="A93" s="36"/>
    </row>
    <row r="94" spans="1:1">
      <c r="A94" s="36"/>
    </row>
    <row r="95" spans="1:1">
      <c r="A95" s="36"/>
    </row>
    <row r="96" spans="1:1">
      <c r="A96" s="36"/>
    </row>
    <row r="97" spans="1:1">
      <c r="A97" s="36"/>
    </row>
    <row r="98" spans="1:1">
      <c r="A98" s="36"/>
    </row>
    <row r="99" spans="1:1">
      <c r="A99" s="36"/>
    </row>
    <row r="100" spans="1:1">
      <c r="A100" s="36"/>
    </row>
    <row r="101" spans="1:1">
      <c r="A101" s="36"/>
    </row>
    <row r="102" spans="1:1">
      <c r="A102" s="36"/>
    </row>
    <row r="103" spans="1:1">
      <c r="A103" s="36"/>
    </row>
    <row r="104" spans="1:1">
      <c r="A104" s="36"/>
    </row>
    <row r="105" spans="1:1">
      <c r="A105" s="36"/>
    </row>
    <row r="106" spans="1:1">
      <c r="A106" s="36"/>
    </row>
    <row r="107" spans="1:1">
      <c r="A107" s="36"/>
    </row>
    <row r="108" spans="1:1">
      <c r="A108" s="36"/>
    </row>
    <row r="109" spans="1:1">
      <c r="A109" s="36"/>
    </row>
    <row r="110" spans="1:1">
      <c r="A110" s="36"/>
    </row>
    <row r="111" spans="1:1">
      <c r="A111" s="36"/>
    </row>
    <row r="112" spans="1:1">
      <c r="A112" s="36"/>
    </row>
    <row r="113" spans="1:1">
      <c r="A113" s="36"/>
    </row>
    <row r="114" spans="1:1">
      <c r="A114" s="36"/>
    </row>
    <row r="115" spans="1:1">
      <c r="A115" s="36"/>
    </row>
    <row r="116" spans="1:1">
      <c r="A116" s="36"/>
    </row>
    <row r="117" spans="1:1">
      <c r="A117" s="36"/>
    </row>
    <row r="118" spans="1:1">
      <c r="A118" s="36"/>
    </row>
    <row r="119" spans="1:1">
      <c r="A119" s="36"/>
    </row>
    <row r="120" spans="1:1">
      <c r="A120" s="36"/>
    </row>
    <row r="121" spans="1:1">
      <c r="A121" s="36"/>
    </row>
    <row r="122" spans="1:1">
      <c r="A122" s="36"/>
    </row>
    <row r="123" spans="1:1">
      <c r="A123" s="36"/>
    </row>
    <row r="124" spans="1:1">
      <c r="A124" s="36"/>
    </row>
    <row r="125" spans="1:1">
      <c r="A125" s="36"/>
    </row>
    <row r="126" spans="1:1">
      <c r="A126" s="36"/>
    </row>
    <row r="127" spans="1:1">
      <c r="A127" s="36"/>
    </row>
    <row r="128" spans="1:1">
      <c r="A128" s="36"/>
    </row>
    <row r="129" spans="1:1">
      <c r="A129" s="36"/>
    </row>
    <row r="130" spans="1:1">
      <c r="A130" s="36"/>
    </row>
    <row r="131" spans="1:1">
      <c r="A131" s="36"/>
    </row>
    <row r="132" spans="1:1">
      <c r="A132" s="36"/>
    </row>
    <row r="133" spans="1:1">
      <c r="A133" s="36"/>
    </row>
    <row r="134" spans="1:1">
      <c r="A134" s="36"/>
    </row>
    <row r="135" spans="1:1">
      <c r="A135" s="36"/>
    </row>
    <row r="136" spans="1:1">
      <c r="A136" s="36"/>
    </row>
    <row r="137" spans="1:1">
      <c r="A137" s="36"/>
    </row>
    <row r="138" spans="1:1">
      <c r="A138" s="36"/>
    </row>
    <row r="139" spans="1:1">
      <c r="A139" s="36"/>
    </row>
    <row r="140" spans="1:1">
      <c r="A140" s="36"/>
    </row>
    <row r="141" spans="1:1">
      <c r="A141" s="36"/>
    </row>
    <row r="142" spans="1:1">
      <c r="A142" s="36"/>
    </row>
    <row r="143" spans="1:1">
      <c r="A143" s="36"/>
    </row>
    <row r="144" spans="1:1">
      <c r="A144" s="36"/>
    </row>
    <row r="145" spans="1:1">
      <c r="A145" s="36"/>
    </row>
    <row r="146" spans="1:1">
      <c r="A146" s="36"/>
    </row>
    <row r="147" spans="1:1">
      <c r="A147" s="36"/>
    </row>
    <row r="148" spans="1:1">
      <c r="A148" s="36"/>
    </row>
    <row r="149" spans="1:1">
      <c r="A149" s="36"/>
    </row>
    <row r="150" spans="1:1">
      <c r="A150" s="36"/>
    </row>
    <row r="151" spans="1:1">
      <c r="A151" s="36"/>
    </row>
    <row r="152" spans="1:1">
      <c r="A152" s="36"/>
    </row>
    <row r="153" spans="1:1">
      <c r="A153" s="36"/>
    </row>
    <row r="154" spans="1:1">
      <c r="A154" s="36"/>
    </row>
    <row r="155" spans="1:1">
      <c r="A155" s="36"/>
    </row>
    <row r="156" spans="1:1">
      <c r="A156" s="36"/>
    </row>
    <row r="157" spans="1:1">
      <c r="A157" s="36"/>
    </row>
    <row r="158" spans="1:1">
      <c r="A158" s="36"/>
    </row>
    <row r="159" spans="1:1">
      <c r="A159" s="36"/>
    </row>
    <row r="160" spans="1:1">
      <c r="A160" s="36"/>
    </row>
    <row r="161" spans="1:1">
      <c r="A161" s="36"/>
    </row>
    <row r="162" spans="1:1">
      <c r="A162" s="36"/>
    </row>
    <row r="163" spans="1:1">
      <c r="A163" s="36"/>
    </row>
    <row r="164" spans="1:1">
      <c r="A164" s="36"/>
    </row>
    <row r="165" spans="1:1">
      <c r="A165" s="36"/>
    </row>
    <row r="166" spans="1:1">
      <c r="A166" s="36"/>
    </row>
    <row r="167" spans="1:1">
      <c r="A167" s="36"/>
    </row>
    <row r="168" spans="1:1">
      <c r="A168" s="36"/>
    </row>
    <row r="169" spans="1:1">
      <c r="A169" s="36"/>
    </row>
    <row r="170" spans="1:1">
      <c r="A170" s="36"/>
    </row>
    <row r="171" spans="1:1">
      <c r="A171" s="36"/>
    </row>
    <row r="172" spans="1:1">
      <c r="A172" s="36"/>
    </row>
    <row r="173" spans="1:1">
      <c r="A173" s="36"/>
    </row>
    <row r="174" spans="1:1">
      <c r="A174" s="36"/>
    </row>
    <row r="175" spans="1:1">
      <c r="A175" s="36"/>
    </row>
    <row r="176" spans="1:1">
      <c r="A176" s="36"/>
    </row>
    <row r="177" spans="1:1">
      <c r="A177" s="36"/>
    </row>
    <row r="178" spans="1:1">
      <c r="A178" s="36"/>
    </row>
    <row r="179" spans="1:1">
      <c r="A179" s="36"/>
    </row>
    <row r="180" spans="1:1">
      <c r="A180" s="36"/>
    </row>
    <row r="181" spans="1:1">
      <c r="A181" s="36"/>
    </row>
    <row r="182" spans="1:1">
      <c r="A182" s="36"/>
    </row>
    <row r="183" spans="1:1">
      <c r="A183" s="36"/>
    </row>
    <row r="184" spans="1:1">
      <c r="A184" s="36"/>
    </row>
    <row r="185" spans="1:1">
      <c r="A185" s="36"/>
    </row>
    <row r="186" spans="1:1">
      <c r="A186" s="36"/>
    </row>
    <row r="187" spans="1:1">
      <c r="A187" s="36"/>
    </row>
    <row r="188" spans="1:1">
      <c r="A188" s="36"/>
    </row>
    <row r="189" spans="1:1">
      <c r="A189" s="36"/>
    </row>
    <row r="190" spans="1:1">
      <c r="A190" s="36"/>
    </row>
    <row r="191" spans="1:1">
      <c r="A191" s="36"/>
    </row>
    <row r="192" spans="1:1">
      <c r="A192" s="36"/>
    </row>
    <row r="193" spans="1:1">
      <c r="A193" s="36"/>
    </row>
    <row r="194" spans="1:1">
      <c r="A194" s="36"/>
    </row>
    <row r="195" spans="1:1">
      <c r="A195" s="36"/>
    </row>
    <row r="196" spans="1:1">
      <c r="A196" s="36"/>
    </row>
    <row r="197" spans="1:1">
      <c r="A197" s="36"/>
    </row>
    <row r="198" spans="1:1">
      <c r="A198" s="36"/>
    </row>
    <row r="199" spans="1:1">
      <c r="A199" s="36"/>
    </row>
    <row r="200" spans="1:1">
      <c r="A200" s="36"/>
    </row>
    <row r="201" spans="1:1">
      <c r="A201" s="36"/>
    </row>
    <row r="202" spans="1:1">
      <c r="A202" s="36"/>
    </row>
    <row r="203" spans="1:1">
      <c r="A203" s="36"/>
    </row>
    <row r="204" spans="1:1">
      <c r="A204" s="36"/>
    </row>
    <row r="205" spans="1:1">
      <c r="A205" s="36"/>
    </row>
    <row r="206" spans="1:1">
      <c r="A206" s="36"/>
    </row>
    <row r="207" spans="1:1">
      <c r="A207" s="36"/>
    </row>
    <row r="208" spans="1:1">
      <c r="A208" s="36"/>
    </row>
    <row r="209" spans="1:1">
      <c r="A209" s="36"/>
    </row>
    <row r="210" spans="1:1">
      <c r="A210" s="36"/>
    </row>
    <row r="211" spans="1:1">
      <c r="A211" s="36"/>
    </row>
    <row r="212" spans="1:1">
      <c r="A212" s="36"/>
    </row>
    <row r="213" spans="1:1">
      <c r="A213" s="36"/>
    </row>
    <row r="214" spans="1:1">
      <c r="A214" s="36"/>
    </row>
    <row r="215" spans="1:1">
      <c r="A215" s="36"/>
    </row>
    <row r="216" spans="1:1">
      <c r="A216" s="36"/>
    </row>
    <row r="217" spans="1:1">
      <c r="A217" s="36"/>
    </row>
    <row r="218" spans="1:1">
      <c r="A218" s="36"/>
    </row>
    <row r="219" spans="1:1">
      <c r="A219" s="36"/>
    </row>
    <row r="220" spans="1:1">
      <c r="A220" s="36"/>
    </row>
    <row r="221" spans="1:1">
      <c r="A221" s="36"/>
    </row>
    <row r="222" spans="1:1">
      <c r="A222" s="36"/>
    </row>
    <row r="223" spans="1:1">
      <c r="A223" s="36"/>
    </row>
    <row r="224" spans="1:1">
      <c r="A224" s="36"/>
    </row>
    <row r="225" spans="1:1">
      <c r="A225" s="36"/>
    </row>
    <row r="226" spans="1:1">
      <c r="A226" s="36"/>
    </row>
    <row r="227" spans="1:1">
      <c r="A227" s="36"/>
    </row>
    <row r="228" spans="1:1">
      <c r="A228" s="36"/>
    </row>
    <row r="229" spans="1:1">
      <c r="A229" s="36"/>
    </row>
    <row r="230" spans="1:1">
      <c r="A230" s="36"/>
    </row>
    <row r="231" spans="1:1">
      <c r="A231" s="36"/>
    </row>
    <row r="232" spans="1:1">
      <c r="A232" s="36"/>
    </row>
    <row r="233" spans="1:1">
      <c r="A233" s="36"/>
    </row>
    <row r="234" spans="1:1">
      <c r="A234" s="36"/>
    </row>
    <row r="235" spans="1:1">
      <c r="A235" s="36"/>
    </row>
    <row r="236" spans="1:1">
      <c r="A236" s="36"/>
    </row>
    <row r="237" spans="1:1">
      <c r="A237" s="36"/>
    </row>
    <row r="238" spans="1:1">
      <c r="A238" s="36"/>
    </row>
    <row r="239" spans="1:1">
      <c r="A239" s="36"/>
    </row>
    <row r="240" spans="1:1">
      <c r="A240" s="36"/>
    </row>
    <row r="241" spans="1:1">
      <c r="A241" s="36"/>
    </row>
    <row r="242" spans="1:1">
      <c r="A242" s="36"/>
    </row>
    <row r="243" spans="1:1">
      <c r="A243" s="36"/>
    </row>
    <row r="244" spans="1:1">
      <c r="A244" s="36"/>
    </row>
    <row r="245" spans="1:1">
      <c r="A245" s="36"/>
    </row>
    <row r="246" spans="1:1">
      <c r="A246" s="36"/>
    </row>
    <row r="247" spans="1:1">
      <c r="A247" s="36"/>
    </row>
    <row r="248" spans="1:1">
      <c r="A248" s="36"/>
    </row>
    <row r="249" spans="1:1">
      <c r="A249" s="36"/>
    </row>
    <row r="250" spans="1:1">
      <c r="A250" s="36"/>
    </row>
    <row r="251" spans="1:1">
      <c r="A251" s="36"/>
    </row>
    <row r="252" spans="1:1">
      <c r="A252" s="36"/>
    </row>
    <row r="253" spans="1:1">
      <c r="A253" s="36"/>
    </row>
    <row r="254" spans="1:1">
      <c r="A254" s="36"/>
    </row>
    <row r="255" spans="1:1">
      <c r="A255" s="36"/>
    </row>
    <row r="256" spans="1:1">
      <c r="A256" s="36"/>
    </row>
    <row r="257" spans="1:1">
      <c r="A257" s="36"/>
    </row>
    <row r="258" spans="1:1">
      <c r="A258" s="36"/>
    </row>
    <row r="259" spans="1:1">
      <c r="A259" s="36"/>
    </row>
    <row r="260" spans="1:1">
      <c r="A260" s="36"/>
    </row>
    <row r="261" spans="1:1">
      <c r="A261" s="36"/>
    </row>
    <row r="262" spans="1:1">
      <c r="A262" s="36"/>
    </row>
    <row r="263" spans="1:1">
      <c r="A263" s="36"/>
    </row>
    <row r="264" spans="1:1">
      <c r="A264" s="36"/>
    </row>
    <row r="265" spans="1:1">
      <c r="A265" s="36"/>
    </row>
    <row r="266" spans="1:1">
      <c r="A266" s="36"/>
    </row>
    <row r="267" spans="1:1">
      <c r="A267" s="36"/>
    </row>
    <row r="268" spans="1:1">
      <c r="A268" s="36"/>
    </row>
    <row r="269" spans="1:1">
      <c r="A269" s="36"/>
    </row>
    <row r="270" spans="1:1">
      <c r="A270" s="36"/>
    </row>
    <row r="271" spans="1:1">
      <c r="A271" s="36"/>
    </row>
    <row r="272" spans="1:1">
      <c r="A272" s="36"/>
    </row>
    <row r="273" spans="1:1">
      <c r="A273" s="36"/>
    </row>
    <row r="274" spans="1:1">
      <c r="A274" s="36"/>
    </row>
    <row r="275" spans="1:1">
      <c r="A275" s="36"/>
    </row>
    <row r="276" spans="1:1">
      <c r="A276" s="36"/>
    </row>
    <row r="277" spans="1:1">
      <c r="A277" s="36"/>
    </row>
    <row r="278" spans="1:1">
      <c r="A278" s="36"/>
    </row>
    <row r="279" spans="1:1">
      <c r="A279" s="36"/>
    </row>
    <row r="280" spans="1:1">
      <c r="A280" s="36"/>
    </row>
    <row r="281" spans="1:1">
      <c r="A281" s="36"/>
    </row>
    <row r="282" spans="1:1">
      <c r="A282" s="36"/>
    </row>
    <row r="283" spans="1:1">
      <c r="A283" s="36"/>
    </row>
    <row r="284" spans="1:1">
      <c r="A284" s="36"/>
    </row>
    <row r="285" spans="1:1">
      <c r="A285" s="36"/>
    </row>
    <row r="286" spans="1:1">
      <c r="A286" s="36"/>
    </row>
    <row r="287" spans="1:1">
      <c r="A287" s="36"/>
    </row>
    <row r="288" spans="1:1">
      <c r="A288" s="36"/>
    </row>
    <row r="289" spans="1:1">
      <c r="A289" s="36"/>
    </row>
    <row r="290" spans="1:1">
      <c r="A290" s="36"/>
    </row>
    <row r="291" spans="1:1">
      <c r="A291" s="36"/>
    </row>
    <row r="292" spans="1:1">
      <c r="A292" s="36"/>
    </row>
    <row r="293" spans="1:1">
      <c r="A293" s="36"/>
    </row>
    <row r="294" spans="1:1">
      <c r="A294" s="36"/>
    </row>
    <row r="295" spans="1:1">
      <c r="A295" s="36"/>
    </row>
    <row r="296" spans="1:1">
      <c r="A296" s="36"/>
    </row>
    <row r="297" spans="1:1">
      <c r="A297" s="36"/>
    </row>
    <row r="298" spans="1:1">
      <c r="A298" s="36"/>
    </row>
    <row r="299" spans="1:1">
      <c r="A299" s="36"/>
    </row>
    <row r="300" spans="1:1">
      <c r="A300" s="36"/>
    </row>
    <row r="301" spans="1:1">
      <c r="A301" s="36"/>
    </row>
    <row r="302" spans="1:1">
      <c r="A302" s="36"/>
    </row>
    <row r="303" spans="1:1">
      <c r="A303" s="36"/>
    </row>
    <row r="304" spans="1:1">
      <c r="A304" s="36"/>
    </row>
    <row r="305" spans="1:1">
      <c r="A305" s="36"/>
    </row>
    <row r="306" spans="1:1">
      <c r="A306" s="36"/>
    </row>
    <row r="307" spans="1:1">
      <c r="A307" s="36"/>
    </row>
    <row r="308" spans="1:1">
      <c r="A308" s="36"/>
    </row>
    <row r="309" spans="1:1">
      <c r="A309" s="36"/>
    </row>
    <row r="310" spans="1:1">
      <c r="A310" s="36"/>
    </row>
    <row r="311" spans="1:1">
      <c r="A311" s="36"/>
    </row>
    <row r="312" spans="1:1">
      <c r="A312" s="36"/>
    </row>
    <row r="313" spans="1:1">
      <c r="A313" s="36"/>
    </row>
    <row r="314" spans="1:1">
      <c r="A314" s="36"/>
    </row>
    <row r="315" spans="1:1">
      <c r="A315" s="36"/>
    </row>
    <row r="316" spans="1:1">
      <c r="A316" s="36"/>
    </row>
    <row r="317" spans="1:1">
      <c r="A317" s="36"/>
    </row>
    <row r="318" spans="1:1">
      <c r="A318" s="36"/>
    </row>
    <row r="319" spans="1:1">
      <c r="A319" s="36"/>
    </row>
    <row r="320" spans="1:1">
      <c r="A320" s="36"/>
    </row>
    <row r="321" spans="1:1">
      <c r="A321" s="36"/>
    </row>
    <row r="322" spans="1:1">
      <c r="A322" s="36"/>
    </row>
    <row r="323" spans="1:1">
      <c r="A323" s="36"/>
    </row>
    <row r="324" spans="1:1">
      <c r="A324" s="36"/>
    </row>
    <row r="325" spans="1:1">
      <c r="A325" s="36"/>
    </row>
    <row r="326" spans="1:1">
      <c r="A326" s="36"/>
    </row>
    <row r="327" spans="1:1">
      <c r="A327" s="40"/>
    </row>
    <row r="328" spans="1:1">
      <c r="A328" s="40"/>
    </row>
    <row r="329" spans="1:1">
      <c r="A329" s="40"/>
    </row>
    <row r="330" spans="1:1">
      <c r="A330" s="40"/>
    </row>
    <row r="331" spans="1:1">
      <c r="A331" s="40"/>
    </row>
    <row r="332" spans="1:1">
      <c r="A332" s="40"/>
    </row>
    <row r="333" spans="1:1">
      <c r="A333" s="40"/>
    </row>
    <row r="334" spans="1:1">
      <c r="A334" s="40"/>
    </row>
    <row r="335" spans="1:1">
      <c r="A335" s="40"/>
    </row>
    <row r="336" spans="1:1">
      <c r="A336" s="40"/>
    </row>
    <row r="337" spans="1:1">
      <c r="A337" s="40"/>
    </row>
    <row r="338" spans="1:1">
      <c r="A338" s="40"/>
    </row>
    <row r="339" spans="1:1">
      <c r="A339" s="40"/>
    </row>
    <row r="340" spans="1:1">
      <c r="A340" s="40"/>
    </row>
    <row r="341" spans="1:1">
      <c r="A341" s="40"/>
    </row>
    <row r="342" spans="1:1">
      <c r="A342" s="40"/>
    </row>
    <row r="343" spans="1:1">
      <c r="A343" s="40"/>
    </row>
    <row r="344" spans="1:1">
      <c r="A344" s="40"/>
    </row>
    <row r="345" spans="1:1">
      <c r="A345" s="40"/>
    </row>
    <row r="346" spans="1:1">
      <c r="A346" s="40"/>
    </row>
    <row r="347" spans="1:1">
      <c r="A347" s="40"/>
    </row>
    <row r="348" spans="1:1">
      <c r="A348" s="40"/>
    </row>
    <row r="349" spans="1:1">
      <c r="A349" s="40"/>
    </row>
    <row r="350" spans="1:1">
      <c r="A350" s="40"/>
    </row>
    <row r="351" spans="1:1">
      <c r="A351" s="40"/>
    </row>
    <row r="352" spans="1:1">
      <c r="A352" s="40"/>
    </row>
    <row r="353" spans="1:1">
      <c r="A353" s="40"/>
    </row>
    <row r="354" spans="1:1">
      <c r="A354" s="40"/>
    </row>
    <row r="355" spans="1:1">
      <c r="A355" s="40"/>
    </row>
    <row r="356" spans="1:1">
      <c r="A356" s="40"/>
    </row>
    <row r="357" spans="1:1">
      <c r="A357" s="40"/>
    </row>
    <row r="358" spans="1:1">
      <c r="A358" s="40"/>
    </row>
    <row r="359" spans="1:1">
      <c r="A359" s="40"/>
    </row>
    <row r="360" spans="1:1">
      <c r="A360" s="40"/>
    </row>
    <row r="361" spans="1:1">
      <c r="A361" s="40"/>
    </row>
    <row r="362" spans="1:1">
      <c r="A362" s="40"/>
    </row>
    <row r="363" spans="1:1">
      <c r="A363" s="40"/>
    </row>
    <row r="364" spans="1:1">
      <c r="A364" s="40"/>
    </row>
    <row r="365" spans="1:1">
      <c r="A365" s="40"/>
    </row>
    <row r="366" spans="1:1">
      <c r="A366" s="40"/>
    </row>
    <row r="367" spans="1:1">
      <c r="A367" s="40"/>
    </row>
    <row r="368" spans="1:1">
      <c r="A368" s="40"/>
    </row>
    <row r="369" spans="1:1">
      <c r="A369" s="40"/>
    </row>
    <row r="370" spans="1:1">
      <c r="A370" s="40"/>
    </row>
    <row r="371" spans="1:1">
      <c r="A371" s="40"/>
    </row>
    <row r="372" spans="1:1">
      <c r="A372" s="40"/>
    </row>
    <row r="373" spans="1:1">
      <c r="A373" s="40"/>
    </row>
    <row r="374" spans="1:1">
      <c r="A374" s="40"/>
    </row>
    <row r="375" spans="1:1">
      <c r="A375" s="40"/>
    </row>
    <row r="376" spans="1:1">
      <c r="A376" s="40"/>
    </row>
    <row r="377" spans="1:1">
      <c r="A377" s="40"/>
    </row>
    <row r="378" spans="1:1">
      <c r="A378" s="40"/>
    </row>
    <row r="379" spans="1:1">
      <c r="A379" s="40"/>
    </row>
    <row r="380" spans="1:1">
      <c r="A380" s="40"/>
    </row>
    <row r="381" spans="1:1">
      <c r="A381" s="40"/>
    </row>
    <row r="382" spans="1:1">
      <c r="A382" s="40"/>
    </row>
    <row r="383" spans="1:1">
      <c r="A383" s="40"/>
    </row>
    <row r="384" spans="1:1">
      <c r="A384" s="40"/>
    </row>
    <row r="385" spans="1:1">
      <c r="A385" s="40"/>
    </row>
    <row r="386" spans="1:1">
      <c r="A386" s="40"/>
    </row>
    <row r="387" spans="1:1">
      <c r="A387" s="40"/>
    </row>
    <row r="388" spans="1:1">
      <c r="A388" s="40"/>
    </row>
    <row r="389" spans="1:1">
      <c r="A389" s="40"/>
    </row>
    <row r="390" spans="1:1">
      <c r="A390" s="40"/>
    </row>
    <row r="391" spans="1:1">
      <c r="A391" s="40"/>
    </row>
    <row r="392" spans="1:1">
      <c r="A392" s="40"/>
    </row>
    <row r="393" spans="1:1">
      <c r="A393" s="40"/>
    </row>
    <row r="394" spans="1:1">
      <c r="A394" s="40"/>
    </row>
    <row r="395" spans="1:1">
      <c r="A395" s="40"/>
    </row>
    <row r="396" spans="1:1">
      <c r="A396" s="40"/>
    </row>
    <row r="397" spans="1:1">
      <c r="A397" s="40"/>
    </row>
    <row r="398" spans="1:1">
      <c r="A398" s="40"/>
    </row>
    <row r="399" spans="1:1">
      <c r="A399" s="40"/>
    </row>
    <row r="400" spans="1:1">
      <c r="A400" s="40"/>
    </row>
    <row r="401" spans="1:1">
      <c r="A401" s="40"/>
    </row>
    <row r="402" spans="1:1">
      <c r="A402" s="40"/>
    </row>
    <row r="403" spans="1:1">
      <c r="A403" s="40"/>
    </row>
    <row r="404" spans="1:1">
      <c r="A404" s="40"/>
    </row>
    <row r="405" spans="1:1">
      <c r="A405" s="40"/>
    </row>
    <row r="406" spans="1:1">
      <c r="A406" s="40"/>
    </row>
    <row r="407" spans="1:1">
      <c r="A407" s="40"/>
    </row>
    <row r="408" spans="1:1">
      <c r="A408" s="40"/>
    </row>
    <row r="409" spans="1:1">
      <c r="A409" s="40"/>
    </row>
    <row r="410" spans="1:1">
      <c r="A410" s="40"/>
    </row>
    <row r="411" spans="1:1">
      <c r="A411" s="40"/>
    </row>
    <row r="412" spans="1:1">
      <c r="A412" s="40"/>
    </row>
    <row r="413" spans="1:1">
      <c r="A413" s="40"/>
    </row>
    <row r="414" spans="1:1">
      <c r="A414" s="40"/>
    </row>
    <row r="415" spans="1:1">
      <c r="A415" s="40"/>
    </row>
    <row r="416" spans="1:1">
      <c r="A416" s="40"/>
    </row>
    <row r="417" spans="1:1">
      <c r="A417" s="40"/>
    </row>
    <row r="418" spans="1:1">
      <c r="A418" s="40"/>
    </row>
    <row r="419" spans="1:1">
      <c r="A419" s="40"/>
    </row>
    <row r="420" spans="1:1">
      <c r="A420" s="40"/>
    </row>
    <row r="421" spans="1:1">
      <c r="A421" s="40"/>
    </row>
    <row r="422" spans="1:1">
      <c r="A422" s="40"/>
    </row>
    <row r="423" spans="1:1">
      <c r="A423" s="40"/>
    </row>
    <row r="424" spans="1:1">
      <c r="A424" s="40"/>
    </row>
    <row r="425" spans="1:1">
      <c r="A425" s="40"/>
    </row>
    <row r="426" spans="1:1">
      <c r="A426" s="40"/>
    </row>
    <row r="427" spans="1:1">
      <c r="A427" s="40"/>
    </row>
    <row r="428" spans="1:1">
      <c r="A428" s="40"/>
    </row>
    <row r="429" spans="1:1">
      <c r="A429" s="40"/>
    </row>
    <row r="430" spans="1:1">
      <c r="A430" s="40"/>
    </row>
    <row r="431" spans="1:1">
      <c r="A431" s="40"/>
    </row>
    <row r="432" spans="1:1">
      <c r="A432" s="40"/>
    </row>
    <row r="433" spans="1:1">
      <c r="A433" s="40"/>
    </row>
    <row r="434" spans="1:1">
      <c r="A434" s="40"/>
    </row>
    <row r="435" spans="1:1">
      <c r="A435" s="40"/>
    </row>
    <row r="436" spans="1:1">
      <c r="A436" s="40"/>
    </row>
    <row r="437" spans="1:1">
      <c r="A437" s="40"/>
    </row>
    <row r="438" spans="1:1">
      <c r="A438" s="40"/>
    </row>
    <row r="439" spans="1:1">
      <c r="A439" s="40"/>
    </row>
    <row r="440" spans="1:1">
      <c r="A440" s="40"/>
    </row>
    <row r="441" spans="1:1">
      <c r="A441" s="40"/>
    </row>
    <row r="442" spans="1:1">
      <c r="A442" s="40"/>
    </row>
    <row r="443" spans="1:1">
      <c r="A443" s="40"/>
    </row>
    <row r="444" spans="1:1">
      <c r="A444" s="40"/>
    </row>
    <row r="445" spans="1:1">
      <c r="A445" s="40"/>
    </row>
    <row r="446" spans="1:1">
      <c r="A446" s="40"/>
    </row>
    <row r="447" spans="1:1">
      <c r="A447" s="40"/>
    </row>
    <row r="448" spans="1:1">
      <c r="A448" s="40"/>
    </row>
    <row r="449" spans="1:1">
      <c r="A449" s="40"/>
    </row>
    <row r="450" spans="1:1">
      <c r="A450" s="40"/>
    </row>
    <row r="451" spans="1:1">
      <c r="A451" s="40"/>
    </row>
    <row r="452" spans="1:1">
      <c r="A452" s="40"/>
    </row>
    <row r="453" spans="1:1">
      <c r="A453" s="40"/>
    </row>
    <row r="454" spans="1:1">
      <c r="A454" s="40"/>
    </row>
    <row r="455" spans="1:1">
      <c r="A455" s="40"/>
    </row>
    <row r="456" spans="1:1">
      <c r="A456" s="40"/>
    </row>
    <row r="457" spans="1:1">
      <c r="A457" s="40"/>
    </row>
    <row r="458" spans="1:1">
      <c r="A458" s="40"/>
    </row>
    <row r="459" spans="1:1">
      <c r="A459" s="40"/>
    </row>
    <row r="460" spans="1:1">
      <c r="A460" s="40"/>
    </row>
    <row r="461" spans="1:1">
      <c r="A461" s="40"/>
    </row>
    <row r="462" spans="1:1">
      <c r="A462" s="40"/>
    </row>
    <row r="463" spans="1:1">
      <c r="A463" s="40"/>
    </row>
    <row r="464" spans="1:1">
      <c r="A464" s="40"/>
    </row>
    <row r="465" spans="1:1">
      <c r="A465" s="40"/>
    </row>
    <row r="466" spans="1:1">
      <c r="A466" s="40"/>
    </row>
    <row r="467" spans="1:1">
      <c r="A467" s="40"/>
    </row>
    <row r="468" spans="1:1">
      <c r="A468" s="40"/>
    </row>
    <row r="469" spans="1:1">
      <c r="A469" s="40"/>
    </row>
    <row r="470" spans="1:1">
      <c r="A470" s="40"/>
    </row>
    <row r="471" spans="1:1">
      <c r="A471" s="40"/>
    </row>
    <row r="472" spans="1:1">
      <c r="A472" s="40"/>
    </row>
    <row r="473" spans="1:1">
      <c r="A473" s="40"/>
    </row>
    <row r="474" spans="1:1">
      <c r="A474" s="40"/>
    </row>
    <row r="475" spans="1:1">
      <c r="A475" s="40"/>
    </row>
    <row r="476" spans="1:1">
      <c r="A476" s="40"/>
    </row>
    <row r="477" spans="1:1">
      <c r="A477" s="40"/>
    </row>
    <row r="478" spans="1:1">
      <c r="A478" s="40"/>
    </row>
    <row r="479" spans="1:1">
      <c r="A479" s="40"/>
    </row>
    <row r="480" spans="1:1">
      <c r="A480" s="40"/>
    </row>
    <row r="481" spans="1:1">
      <c r="A481" s="40"/>
    </row>
    <row r="482" spans="1:1">
      <c r="A482" s="40"/>
    </row>
    <row r="483" spans="1:1">
      <c r="A483" s="40"/>
    </row>
    <row r="484" spans="1:1">
      <c r="A484" s="40"/>
    </row>
    <row r="485" spans="1:1">
      <c r="A485" s="40"/>
    </row>
    <row r="486" spans="1:1">
      <c r="A486" s="40"/>
    </row>
    <row r="487" spans="1:1">
      <c r="A487" s="40"/>
    </row>
    <row r="488" spans="1:1">
      <c r="A488" s="40"/>
    </row>
    <row r="489" spans="1:1">
      <c r="A489" s="40"/>
    </row>
    <row r="490" spans="1:1">
      <c r="A490" s="40"/>
    </row>
    <row r="491" spans="1:1">
      <c r="A491" s="40"/>
    </row>
    <row r="492" spans="1:1">
      <c r="A492" s="40"/>
    </row>
    <row r="493" spans="1:1">
      <c r="A493" s="40"/>
    </row>
    <row r="494" spans="1:1">
      <c r="A494" s="40"/>
    </row>
    <row r="495" spans="1:1">
      <c r="A495" s="40"/>
    </row>
    <row r="496" spans="1:1">
      <c r="A496" s="40"/>
    </row>
    <row r="497" spans="1:1">
      <c r="A497" s="40"/>
    </row>
    <row r="498" spans="1:1">
      <c r="A498" s="40"/>
    </row>
    <row r="499" spans="1:1">
      <c r="A499" s="40"/>
    </row>
    <row r="500" spans="1:1">
      <c r="A500" s="40"/>
    </row>
    <row r="501" spans="1:1">
      <c r="A501" s="40"/>
    </row>
    <row r="502" spans="1:1">
      <c r="A502" s="40"/>
    </row>
    <row r="503" spans="1:1">
      <c r="A503" s="40"/>
    </row>
    <row r="504" spans="1:1">
      <c r="A504" s="40"/>
    </row>
    <row r="505" spans="1:1">
      <c r="A505" s="40"/>
    </row>
    <row r="506" spans="1:1">
      <c r="A506" s="40"/>
    </row>
    <row r="507" spans="1:1">
      <c r="A507" s="40"/>
    </row>
    <row r="508" spans="1:1">
      <c r="A508" s="40"/>
    </row>
    <row r="509" spans="1:1">
      <c r="A509" s="40"/>
    </row>
    <row r="510" spans="1:1">
      <c r="A510" s="40"/>
    </row>
    <row r="511" spans="1:1">
      <c r="A511" s="40"/>
    </row>
    <row r="512" spans="1:1">
      <c r="A512" s="40"/>
    </row>
    <row r="513" spans="1:1">
      <c r="A513" s="40"/>
    </row>
    <row r="514" spans="1:1">
      <c r="A514" s="40"/>
    </row>
    <row r="515" spans="1:1">
      <c r="A515" s="40"/>
    </row>
    <row r="516" spans="1:1">
      <c r="A516" s="40"/>
    </row>
    <row r="517" spans="1:1">
      <c r="A517" s="40"/>
    </row>
    <row r="518" spans="1:1">
      <c r="A518" s="40"/>
    </row>
    <row r="519" spans="1:1">
      <c r="A519" s="40"/>
    </row>
    <row r="520" spans="1:1">
      <c r="A520" s="40"/>
    </row>
    <row r="521" spans="1:1">
      <c r="A521" s="40"/>
    </row>
    <row r="522" spans="1:1">
      <c r="A522" s="40"/>
    </row>
    <row r="523" spans="1:1">
      <c r="A523" s="40"/>
    </row>
    <row r="524" spans="1:1">
      <c r="A524" s="40"/>
    </row>
    <row r="525" spans="1:1">
      <c r="A525" s="40"/>
    </row>
    <row r="526" spans="1:1">
      <c r="A526" s="40"/>
    </row>
    <row r="527" spans="1:1">
      <c r="A527" s="40"/>
    </row>
    <row r="528" spans="1:1">
      <c r="A528" s="40"/>
    </row>
    <row r="529" spans="1:1">
      <c r="A529" s="40"/>
    </row>
    <row r="530" spans="1:1">
      <c r="A530" s="40"/>
    </row>
    <row r="531" spans="1:1">
      <c r="A531" s="40"/>
    </row>
    <row r="532" spans="1:1">
      <c r="A532" s="40"/>
    </row>
    <row r="533" spans="1:1">
      <c r="A533" s="40"/>
    </row>
    <row r="534" spans="1:1">
      <c r="A534" s="40"/>
    </row>
    <row r="535" spans="1:1">
      <c r="A535" s="40"/>
    </row>
    <row r="536" spans="1:1">
      <c r="A536" s="40"/>
    </row>
    <row r="537" spans="1:1">
      <c r="A537" s="40"/>
    </row>
    <row r="538" spans="1:1">
      <c r="A538" s="40"/>
    </row>
    <row r="539" spans="1:1">
      <c r="A539" s="40"/>
    </row>
    <row r="540" spans="1:1">
      <c r="A540" s="40"/>
    </row>
    <row r="541" spans="1:1">
      <c r="A541" s="40"/>
    </row>
    <row r="542" spans="1:1">
      <c r="A542" s="40"/>
    </row>
    <row r="543" spans="1:1">
      <c r="A543" s="40"/>
    </row>
    <row r="544" spans="1:1">
      <c r="A544" s="40"/>
    </row>
    <row r="545" spans="1:1">
      <c r="A545" s="40"/>
    </row>
    <row r="546" spans="1:1">
      <c r="A546" s="40"/>
    </row>
    <row r="547" spans="1:1">
      <c r="A547" s="40"/>
    </row>
    <row r="548" spans="1:1">
      <c r="A548" s="40"/>
    </row>
    <row r="549" spans="1:1">
      <c r="A549" s="40"/>
    </row>
    <row r="550" spans="1:1">
      <c r="A550" s="40"/>
    </row>
    <row r="551" spans="1:1">
      <c r="A551" s="40"/>
    </row>
    <row r="552" spans="1:1">
      <c r="A552" s="40"/>
    </row>
    <row r="553" spans="1:1">
      <c r="A553" s="40"/>
    </row>
    <row r="554" spans="1:1">
      <c r="A554" s="40"/>
    </row>
    <row r="555" spans="1:1">
      <c r="A555" s="40"/>
    </row>
    <row r="556" spans="1:1">
      <c r="A556" s="40"/>
    </row>
    <row r="557" spans="1:1">
      <c r="A557" s="40"/>
    </row>
    <row r="558" spans="1:1">
      <c r="A558" s="40"/>
    </row>
    <row r="559" spans="1:1">
      <c r="A559" s="40"/>
    </row>
    <row r="560" spans="1:1">
      <c r="A560" s="40"/>
    </row>
    <row r="561" spans="1:1">
      <c r="A561" s="40"/>
    </row>
    <row r="562" spans="1:1">
      <c r="A562" s="40"/>
    </row>
    <row r="563" spans="1:1">
      <c r="A563" s="40"/>
    </row>
    <row r="564" spans="1:1">
      <c r="A564" s="40"/>
    </row>
    <row r="565" spans="1:1">
      <c r="A565" s="40"/>
    </row>
    <row r="566" spans="1:1">
      <c r="A566" s="40"/>
    </row>
    <row r="567" spans="1:1">
      <c r="A567" s="40"/>
    </row>
    <row r="568" spans="1:1">
      <c r="A568" s="40"/>
    </row>
    <row r="569" spans="1:1">
      <c r="A569" s="40"/>
    </row>
    <row r="570" spans="1:1">
      <c r="A570" s="40"/>
    </row>
    <row r="571" spans="1:1">
      <c r="A571" s="40"/>
    </row>
    <row r="572" spans="1:1">
      <c r="A572" s="40"/>
    </row>
    <row r="573" spans="1:1">
      <c r="A573" s="40"/>
    </row>
    <row r="574" spans="1:1">
      <c r="A574" s="40"/>
    </row>
    <row r="575" spans="1:1">
      <c r="A575" s="40"/>
    </row>
    <row r="576" spans="1:1">
      <c r="A576" s="40"/>
    </row>
    <row r="577" spans="1:1">
      <c r="A577" s="40"/>
    </row>
    <row r="578" spans="1:1">
      <c r="A578" s="40"/>
    </row>
    <row r="579" spans="1:1">
      <c r="A579" s="40"/>
    </row>
    <row r="580" spans="1:1">
      <c r="A580" s="40"/>
    </row>
    <row r="581" spans="1:1">
      <c r="A581" s="40"/>
    </row>
    <row r="582" spans="1:1">
      <c r="A582" s="40"/>
    </row>
    <row r="583" spans="1:1">
      <c r="A583" s="40"/>
    </row>
    <row r="584" spans="1:1">
      <c r="A584" s="40"/>
    </row>
    <row r="585" spans="1:1">
      <c r="A585" s="40"/>
    </row>
    <row r="586" spans="1:1">
      <c r="A586" s="40"/>
    </row>
    <row r="587" spans="1:1">
      <c r="A587" s="40"/>
    </row>
    <row r="588" spans="1:1">
      <c r="A588" s="40"/>
    </row>
    <row r="589" spans="1:1">
      <c r="A589" s="40"/>
    </row>
    <row r="590" spans="1:1">
      <c r="A590" s="40"/>
    </row>
    <row r="591" spans="1:1">
      <c r="A591" s="40"/>
    </row>
    <row r="592" spans="1:1">
      <c r="A592" s="40"/>
    </row>
    <row r="593" spans="1:1">
      <c r="A593" s="40"/>
    </row>
    <row r="594" spans="1:1">
      <c r="A594" s="40"/>
    </row>
    <row r="595" spans="1:1">
      <c r="A595" s="40"/>
    </row>
    <row r="596" spans="1:1">
      <c r="A596" s="40"/>
    </row>
    <row r="597" spans="1:1">
      <c r="A597" s="40"/>
    </row>
    <row r="598" spans="1:1">
      <c r="A598" s="40"/>
    </row>
    <row r="599" spans="1:1">
      <c r="A599" s="40"/>
    </row>
    <row r="600" spans="1:1">
      <c r="A600" s="40"/>
    </row>
    <row r="601" spans="1:1">
      <c r="A601" s="40"/>
    </row>
    <row r="602" spans="1:1">
      <c r="A602" s="40"/>
    </row>
    <row r="603" spans="1:1">
      <c r="A603" s="40"/>
    </row>
    <row r="604" spans="1:1">
      <c r="A604" s="40"/>
    </row>
    <row r="605" spans="1:1">
      <c r="A605" s="40"/>
    </row>
    <row r="606" spans="1:1">
      <c r="A606" s="40"/>
    </row>
    <row r="607" spans="1:1">
      <c r="A607" s="40"/>
    </row>
    <row r="608" spans="1:1">
      <c r="A608" s="40"/>
    </row>
    <row r="609" spans="1:1">
      <c r="A609" s="40"/>
    </row>
    <row r="610" spans="1:1">
      <c r="A610" s="40"/>
    </row>
    <row r="611" spans="1:1">
      <c r="A611" s="40"/>
    </row>
    <row r="612" spans="1:1">
      <c r="A612" s="40"/>
    </row>
    <row r="613" spans="1:1">
      <c r="A613" s="40"/>
    </row>
    <row r="614" spans="1:1">
      <c r="A614" s="40"/>
    </row>
    <row r="615" spans="1:1">
      <c r="A615" s="40"/>
    </row>
    <row r="616" spans="1:1">
      <c r="A616" s="40"/>
    </row>
    <row r="617" spans="1:1">
      <c r="A617" s="40"/>
    </row>
    <row r="618" spans="1:1">
      <c r="A618" s="40"/>
    </row>
    <row r="619" spans="1:1">
      <c r="A619" s="40"/>
    </row>
    <row r="620" spans="1:1">
      <c r="A620" s="40"/>
    </row>
    <row r="621" spans="1:1">
      <c r="A621" s="40"/>
    </row>
    <row r="622" spans="1:1">
      <c r="A622" s="40"/>
    </row>
    <row r="623" spans="1:1">
      <c r="A623" s="40"/>
    </row>
    <row r="624" spans="1:1">
      <c r="A624" s="40"/>
    </row>
    <row r="625" spans="1:1">
      <c r="A625" s="40"/>
    </row>
    <row r="626" spans="1:1">
      <c r="A626" s="40"/>
    </row>
    <row r="627" spans="1:1">
      <c r="A627" s="40"/>
    </row>
    <row r="628" spans="1:1">
      <c r="A628" s="40"/>
    </row>
    <row r="629" spans="1:1">
      <c r="A629" s="40"/>
    </row>
    <row r="630" spans="1:1">
      <c r="A630" s="40"/>
    </row>
    <row r="631" spans="1:1">
      <c r="A631" s="40"/>
    </row>
    <row r="632" spans="1:1">
      <c r="A632" s="40"/>
    </row>
    <row r="633" spans="1:1">
      <c r="A633" s="40"/>
    </row>
    <row r="634" spans="1:1">
      <c r="A634" s="40"/>
    </row>
    <row r="635" spans="1:1">
      <c r="A635" s="40"/>
    </row>
    <row r="636" spans="1:1">
      <c r="A636" s="40"/>
    </row>
    <row r="637" spans="1:1">
      <c r="A637" s="40"/>
    </row>
    <row r="638" spans="1:1">
      <c r="A638" s="40"/>
    </row>
    <row r="639" spans="1:1">
      <c r="A639" s="40"/>
    </row>
    <row r="640" spans="1:1">
      <c r="A640" s="40"/>
    </row>
    <row r="641" spans="1:1">
      <c r="A641" s="40"/>
    </row>
    <row r="642" spans="1:1">
      <c r="A642" s="40"/>
    </row>
    <row r="643" spans="1:1">
      <c r="A643" s="40"/>
    </row>
    <row r="644" spans="1:1">
      <c r="A644" s="40"/>
    </row>
    <row r="645" spans="1:1">
      <c r="A645" s="40"/>
    </row>
    <row r="646" spans="1:1">
      <c r="A646" s="40"/>
    </row>
    <row r="647" spans="1:1">
      <c r="A647" s="40"/>
    </row>
    <row r="648" spans="1:1">
      <c r="A648" s="40"/>
    </row>
    <row r="649" spans="1:1">
      <c r="A649" s="40"/>
    </row>
    <row r="650" spans="1:1">
      <c r="A650" s="40"/>
    </row>
    <row r="651" spans="1:1">
      <c r="A651" s="40"/>
    </row>
    <row r="652" spans="1:1">
      <c r="A652" s="40"/>
    </row>
    <row r="653" spans="1:1">
      <c r="A653" s="40"/>
    </row>
    <row r="654" spans="1:1">
      <c r="A654" s="40"/>
    </row>
    <row r="655" spans="1:1">
      <c r="A655" s="40"/>
    </row>
    <row r="656" spans="1:1">
      <c r="A656" s="40"/>
    </row>
    <row r="657" spans="1:1">
      <c r="A657" s="40"/>
    </row>
    <row r="658" spans="1:1">
      <c r="A658" s="40"/>
    </row>
    <row r="659" spans="1:1">
      <c r="A659" s="40"/>
    </row>
    <row r="660" spans="1:1">
      <c r="A660" s="40"/>
    </row>
    <row r="661" spans="1:1">
      <c r="A661" s="40"/>
    </row>
    <row r="662" spans="1:1">
      <c r="A662" s="40"/>
    </row>
    <row r="663" spans="1:1">
      <c r="A663" s="40"/>
    </row>
    <row r="664" spans="1:1">
      <c r="A664" s="40"/>
    </row>
    <row r="665" spans="1:1">
      <c r="A665" s="40"/>
    </row>
    <row r="666" spans="1:1">
      <c r="A666" s="40"/>
    </row>
    <row r="667" spans="1:1">
      <c r="A667" s="40"/>
    </row>
    <row r="668" spans="1:1">
      <c r="A668" s="40"/>
    </row>
    <row r="669" spans="1:1">
      <c r="A669" s="40"/>
    </row>
    <row r="670" spans="1:1">
      <c r="A670" s="40"/>
    </row>
    <row r="671" spans="1:1">
      <c r="A671" s="40"/>
    </row>
    <row r="672" spans="1:1">
      <c r="A672" s="40"/>
    </row>
    <row r="673" spans="1:1">
      <c r="A673" s="40"/>
    </row>
    <row r="674" spans="1:1">
      <c r="A674" s="40"/>
    </row>
    <row r="675" spans="1:1">
      <c r="A675" s="40"/>
    </row>
    <row r="676" spans="1:1">
      <c r="A676" s="40"/>
    </row>
    <row r="677" spans="1:1">
      <c r="A677" s="40"/>
    </row>
    <row r="678" spans="1:1">
      <c r="A678" s="40"/>
    </row>
    <row r="679" spans="1:1">
      <c r="A679" s="40"/>
    </row>
    <row r="680" spans="1:1">
      <c r="A680" s="40"/>
    </row>
    <row r="681" spans="1:1">
      <c r="A681" s="40"/>
    </row>
    <row r="682" spans="1:1">
      <c r="A682" s="40"/>
    </row>
    <row r="683" spans="1:1">
      <c r="A683" s="40"/>
    </row>
    <row r="684" spans="1:1">
      <c r="A684" s="40"/>
    </row>
    <row r="685" spans="1:1">
      <c r="A685" s="40"/>
    </row>
    <row r="686" spans="1:1">
      <c r="A686" s="40"/>
    </row>
    <row r="687" spans="1:1">
      <c r="A687" s="40"/>
    </row>
    <row r="688" spans="1:1">
      <c r="A688" s="40"/>
    </row>
    <row r="689" spans="1:1">
      <c r="A689" s="40"/>
    </row>
    <row r="690" spans="1:1">
      <c r="A690" s="40"/>
    </row>
    <row r="691" spans="1:1">
      <c r="A691" s="40"/>
    </row>
    <row r="692" spans="1:1">
      <c r="A692" s="40"/>
    </row>
    <row r="693" spans="1:1">
      <c r="A693" s="40"/>
    </row>
    <row r="694" spans="1:1">
      <c r="A694" s="40"/>
    </row>
    <row r="695" spans="1:1">
      <c r="A695" s="40"/>
    </row>
    <row r="696" spans="1:1">
      <c r="A696" s="40"/>
    </row>
    <row r="697" spans="1:1">
      <c r="A697" s="40"/>
    </row>
    <row r="698" spans="1:1">
      <c r="A698" s="40"/>
    </row>
    <row r="699" spans="1:1">
      <c r="A699" s="40"/>
    </row>
    <row r="700" spans="1:1">
      <c r="A700" s="40"/>
    </row>
    <row r="701" spans="1:1">
      <c r="A701" s="40"/>
    </row>
    <row r="702" spans="1:1">
      <c r="A702" s="40"/>
    </row>
    <row r="703" spans="1:1">
      <c r="A703" s="40"/>
    </row>
    <row r="704" spans="1:1">
      <c r="A704" s="40"/>
    </row>
    <row r="705" spans="1:1">
      <c r="A705" s="40"/>
    </row>
    <row r="706" spans="1:1">
      <c r="A706" s="40"/>
    </row>
    <row r="707" spans="1:1">
      <c r="A707" s="40"/>
    </row>
    <row r="708" spans="1:1">
      <c r="A708" s="40"/>
    </row>
    <row r="709" spans="1:1">
      <c r="A709" s="40"/>
    </row>
    <row r="710" spans="1:1">
      <c r="A710" s="40"/>
    </row>
    <row r="711" spans="1:1">
      <c r="A711" s="40"/>
    </row>
    <row r="712" spans="1:1">
      <c r="A712" s="40"/>
    </row>
    <row r="713" spans="1:1">
      <c r="A713" s="40"/>
    </row>
    <row r="714" spans="1:1">
      <c r="A714" s="40"/>
    </row>
    <row r="715" spans="1:1">
      <c r="A715" s="40"/>
    </row>
    <row r="716" spans="1:1">
      <c r="A716" s="40"/>
    </row>
    <row r="717" spans="1:1">
      <c r="A717" s="40"/>
    </row>
    <row r="718" spans="1:1">
      <c r="A718" s="40"/>
    </row>
    <row r="719" spans="1:1">
      <c r="A719" s="40"/>
    </row>
    <row r="720" spans="1:1">
      <c r="A720" s="40"/>
    </row>
    <row r="721" spans="1:1">
      <c r="A721" s="40"/>
    </row>
    <row r="722" spans="1:1">
      <c r="A722" s="40"/>
    </row>
    <row r="723" spans="1:1">
      <c r="A723" s="40"/>
    </row>
    <row r="724" spans="1:1">
      <c r="A724" s="40"/>
    </row>
    <row r="725" spans="1:1">
      <c r="A725" s="40"/>
    </row>
    <row r="726" spans="1:1">
      <c r="A726" s="40"/>
    </row>
    <row r="727" spans="1:1">
      <c r="A727" s="40"/>
    </row>
    <row r="728" spans="1:1">
      <c r="A728" s="40"/>
    </row>
    <row r="729" spans="1:1">
      <c r="A729" s="40"/>
    </row>
    <row r="730" spans="1:1">
      <c r="A730" s="40"/>
    </row>
    <row r="731" spans="1:1">
      <c r="A731" s="40"/>
    </row>
    <row r="732" spans="1:1">
      <c r="A732" s="40"/>
    </row>
    <row r="733" spans="1:1">
      <c r="A733" s="40"/>
    </row>
    <row r="734" spans="1:1">
      <c r="A734" s="40"/>
    </row>
    <row r="735" spans="1:1">
      <c r="A735" s="40"/>
    </row>
    <row r="736" spans="1:1">
      <c r="A736" s="40"/>
    </row>
    <row r="737" spans="1:1">
      <c r="A737" s="40"/>
    </row>
    <row r="738" spans="1:1">
      <c r="A738" s="40"/>
    </row>
    <row r="739" spans="1:1">
      <c r="A739" s="40"/>
    </row>
    <row r="740" spans="1:1">
      <c r="A740" s="40"/>
    </row>
    <row r="741" spans="1:1">
      <c r="A741" s="40"/>
    </row>
    <row r="742" spans="1:1">
      <c r="A742" s="40"/>
    </row>
    <row r="743" spans="1:1">
      <c r="A743" s="40"/>
    </row>
    <row r="744" spans="1:1">
      <c r="A744" s="40"/>
    </row>
    <row r="745" spans="1:1">
      <c r="A745" s="40"/>
    </row>
    <row r="746" spans="1:1">
      <c r="A746" s="40"/>
    </row>
    <row r="747" spans="1:1">
      <c r="A747" s="40"/>
    </row>
    <row r="748" spans="1:1">
      <c r="A748" s="40"/>
    </row>
    <row r="749" spans="1:1">
      <c r="A749" s="40"/>
    </row>
    <row r="750" spans="1:1">
      <c r="A750" s="40"/>
    </row>
    <row r="751" spans="1:1">
      <c r="A751" s="40"/>
    </row>
    <row r="752" spans="1:1">
      <c r="A752" s="40"/>
    </row>
    <row r="753" spans="1:1">
      <c r="A753" s="40"/>
    </row>
    <row r="754" spans="1:1">
      <c r="A754" s="40"/>
    </row>
    <row r="755" spans="1:1">
      <c r="A755" s="40"/>
    </row>
    <row r="756" spans="1:1">
      <c r="A756" s="40"/>
    </row>
    <row r="757" spans="1:1">
      <c r="A757" s="40"/>
    </row>
    <row r="758" spans="1:1">
      <c r="A758" s="40"/>
    </row>
    <row r="759" spans="1:1">
      <c r="A759" s="40"/>
    </row>
    <row r="760" spans="1:1">
      <c r="A760" s="40"/>
    </row>
    <row r="761" spans="1:1">
      <c r="A761" s="40"/>
    </row>
    <row r="762" spans="1:1">
      <c r="A762" s="40"/>
    </row>
    <row r="763" spans="1:1">
      <c r="A763" s="40"/>
    </row>
    <row r="764" spans="1:1">
      <c r="A764" s="40"/>
    </row>
    <row r="765" spans="1:1">
      <c r="A765" s="40"/>
    </row>
    <row r="766" spans="1:1">
      <c r="A766" s="40"/>
    </row>
    <row r="767" spans="1:1">
      <c r="A767" s="40"/>
    </row>
    <row r="768" spans="1:1">
      <c r="A768" s="40"/>
    </row>
    <row r="769" spans="1:1">
      <c r="A769" s="40"/>
    </row>
    <row r="770" spans="1:1">
      <c r="A770" s="40"/>
    </row>
    <row r="771" spans="1:1">
      <c r="A771" s="40"/>
    </row>
    <row r="772" spans="1:1">
      <c r="A772" s="40"/>
    </row>
    <row r="773" spans="1:1">
      <c r="A773" s="40"/>
    </row>
    <row r="774" spans="1:1">
      <c r="A774" s="40"/>
    </row>
    <row r="775" spans="1:1">
      <c r="A775" s="40"/>
    </row>
    <row r="776" spans="1:1">
      <c r="A776" s="40"/>
    </row>
    <row r="777" spans="1:1">
      <c r="A777" s="40"/>
    </row>
    <row r="778" spans="1:1">
      <c r="A778" s="40"/>
    </row>
    <row r="779" spans="1:1">
      <c r="A779" s="40"/>
    </row>
    <row r="780" spans="1:1">
      <c r="A780" s="40"/>
    </row>
    <row r="781" spans="1:1">
      <c r="A781" s="40"/>
    </row>
    <row r="782" spans="1:1">
      <c r="A782" s="40"/>
    </row>
    <row r="783" spans="1:1">
      <c r="A783" s="40"/>
    </row>
    <row r="784" spans="1:1">
      <c r="A784" s="40"/>
    </row>
    <row r="785" spans="1:1">
      <c r="A785" s="40"/>
    </row>
    <row r="786" spans="1:1">
      <c r="A786" s="40"/>
    </row>
    <row r="787" spans="1:1">
      <c r="A787" s="40"/>
    </row>
    <row r="788" spans="1:1">
      <c r="A788" s="40"/>
    </row>
    <row r="789" spans="1:1">
      <c r="A789" s="40"/>
    </row>
    <row r="790" spans="1:1">
      <c r="A790" s="40"/>
    </row>
    <row r="791" spans="1:1">
      <c r="A791" s="40"/>
    </row>
    <row r="792" spans="1:1">
      <c r="A792" s="40"/>
    </row>
    <row r="793" spans="1:1">
      <c r="A793" s="40"/>
    </row>
    <row r="794" spans="1:1">
      <c r="A794" s="40"/>
    </row>
    <row r="795" spans="1:1">
      <c r="A795" s="40"/>
    </row>
    <row r="796" spans="1:1">
      <c r="A796" s="40"/>
    </row>
    <row r="797" spans="1:1">
      <c r="A797" s="40"/>
    </row>
    <row r="798" spans="1:1">
      <c r="A798" s="40"/>
    </row>
    <row r="799" spans="1:1">
      <c r="A799" s="40"/>
    </row>
    <row r="800" spans="1:1">
      <c r="A800" s="40"/>
    </row>
    <row r="801" spans="1:1">
      <c r="A801" s="40"/>
    </row>
    <row r="802" spans="1:1">
      <c r="A802" s="40"/>
    </row>
    <row r="803" spans="1:1">
      <c r="A803" s="40"/>
    </row>
    <row r="804" spans="1:1">
      <c r="A804" s="40"/>
    </row>
    <row r="805" spans="1:1">
      <c r="A805" s="40"/>
    </row>
    <row r="806" spans="1:1">
      <c r="A806" s="40"/>
    </row>
    <row r="807" spans="1:1">
      <c r="A807" s="40"/>
    </row>
    <row r="808" spans="1:1">
      <c r="A808" s="40"/>
    </row>
    <row r="809" spans="1:1">
      <c r="A809" s="40"/>
    </row>
    <row r="810" spans="1:1">
      <c r="A810" s="40"/>
    </row>
    <row r="811" spans="1:1">
      <c r="A811" s="40"/>
    </row>
    <row r="812" spans="1:1">
      <c r="A812" s="40"/>
    </row>
    <row r="813" spans="1:1">
      <c r="A813" s="40"/>
    </row>
    <row r="814" spans="1:1">
      <c r="A814" s="40"/>
    </row>
    <row r="815" spans="1:1">
      <c r="A815" s="40"/>
    </row>
    <row r="816" spans="1:1">
      <c r="A816" s="40"/>
    </row>
    <row r="817" spans="1:1">
      <c r="A817" s="40"/>
    </row>
    <row r="818" spans="1:1">
      <c r="A818" s="40"/>
    </row>
    <row r="819" spans="1:1">
      <c r="A819" s="40"/>
    </row>
    <row r="820" spans="1:1">
      <c r="A820" s="40"/>
    </row>
    <row r="821" spans="1:1">
      <c r="A821" s="40"/>
    </row>
    <row r="822" spans="1:1">
      <c r="A822" s="40"/>
    </row>
    <row r="823" spans="1:1">
      <c r="A823" s="40"/>
    </row>
    <row r="824" spans="1:1">
      <c r="A824" s="40"/>
    </row>
    <row r="825" spans="1:1">
      <c r="A825" s="40"/>
    </row>
    <row r="826" spans="1:1">
      <c r="A826" s="40"/>
    </row>
    <row r="827" spans="1:1">
      <c r="A827" s="40"/>
    </row>
    <row r="828" spans="1:1">
      <c r="A828" s="40"/>
    </row>
    <row r="829" spans="1:1">
      <c r="A829" s="40"/>
    </row>
    <row r="830" spans="1:1">
      <c r="A830" s="40"/>
    </row>
    <row r="831" spans="1:1">
      <c r="A831" s="40"/>
    </row>
    <row r="832" spans="1:1">
      <c r="A832" s="40"/>
    </row>
    <row r="833" spans="1:1">
      <c r="A833" s="40"/>
    </row>
    <row r="834" spans="1:1">
      <c r="A834" s="40"/>
    </row>
    <row r="835" spans="1:1">
      <c r="A835" s="40"/>
    </row>
    <row r="836" spans="1:1">
      <c r="A836" s="40"/>
    </row>
    <row r="837" spans="1:1">
      <c r="A837" s="40"/>
    </row>
    <row r="838" spans="1:1">
      <c r="A838" s="40"/>
    </row>
    <row r="839" spans="1:1">
      <c r="A839" s="40"/>
    </row>
    <row r="840" spans="1:1">
      <c r="A840" s="40"/>
    </row>
    <row r="841" spans="1:1">
      <c r="A841" s="40"/>
    </row>
    <row r="842" spans="1:1">
      <c r="A842" s="40"/>
    </row>
    <row r="843" spans="1:1">
      <c r="A843" s="40"/>
    </row>
    <row r="844" spans="1:1">
      <c r="A844" s="40"/>
    </row>
    <row r="845" spans="1:1">
      <c r="A845" s="40"/>
    </row>
    <row r="846" spans="1:1">
      <c r="A846" s="40"/>
    </row>
    <row r="847" spans="1:1">
      <c r="A847" s="40"/>
    </row>
    <row r="848" spans="1:1">
      <c r="A848" s="40"/>
    </row>
    <row r="849" spans="1:1">
      <c r="A849" s="40"/>
    </row>
    <row r="850" spans="1:1">
      <c r="A850" s="40"/>
    </row>
    <row r="851" spans="1:1">
      <c r="A851" s="40"/>
    </row>
    <row r="852" spans="1:1">
      <c r="A852" s="40"/>
    </row>
    <row r="853" spans="1:1">
      <c r="A853" s="40"/>
    </row>
    <row r="854" spans="1:1">
      <c r="A854" s="40"/>
    </row>
    <row r="855" spans="1:1">
      <c r="A855" s="40"/>
    </row>
    <row r="856" spans="1:1">
      <c r="A856" s="40"/>
    </row>
    <row r="857" spans="1:1">
      <c r="A857" s="40"/>
    </row>
    <row r="858" spans="1:1">
      <c r="A858" s="40"/>
    </row>
    <row r="859" spans="1:1">
      <c r="A859" s="40"/>
    </row>
    <row r="860" spans="1:1">
      <c r="A860" s="40"/>
    </row>
    <row r="861" spans="1:1">
      <c r="A861" s="40"/>
    </row>
    <row r="862" spans="1:1">
      <c r="A862" s="40"/>
    </row>
    <row r="863" spans="1:1">
      <c r="A863" s="40"/>
    </row>
    <row r="864" spans="1:1">
      <c r="A864" s="40"/>
    </row>
    <row r="865" spans="1:1">
      <c r="A865" s="40"/>
    </row>
    <row r="866" spans="1:1">
      <c r="A866" s="40"/>
    </row>
    <row r="867" spans="1:1">
      <c r="A867" s="40"/>
    </row>
    <row r="868" spans="1:1">
      <c r="A868" s="40"/>
    </row>
    <row r="869" spans="1:1">
      <c r="A869" s="40"/>
    </row>
    <row r="870" spans="1:1">
      <c r="A870" s="40"/>
    </row>
    <row r="871" spans="1:1">
      <c r="A871" s="40"/>
    </row>
    <row r="872" spans="1:1">
      <c r="A872" s="40"/>
    </row>
    <row r="873" spans="1:1">
      <c r="A873" s="40"/>
    </row>
    <row r="874" spans="1:1">
      <c r="A874" s="40"/>
    </row>
    <row r="875" spans="1:1">
      <c r="A875" s="40"/>
    </row>
    <row r="876" spans="1:1">
      <c r="A876" s="40"/>
    </row>
    <row r="877" spans="1:1">
      <c r="A877" s="40"/>
    </row>
    <row r="878" spans="1:1">
      <c r="A878" s="40"/>
    </row>
    <row r="879" spans="1:1">
      <c r="A879" s="40"/>
    </row>
    <row r="880" spans="1:1">
      <c r="A880" s="40"/>
    </row>
    <row r="881" spans="1:1">
      <c r="A881" s="40"/>
    </row>
    <row r="882" spans="1:1">
      <c r="A882" s="40"/>
    </row>
    <row r="883" spans="1:1">
      <c r="A883" s="40"/>
    </row>
    <row r="884" spans="1:1">
      <c r="A884" s="40"/>
    </row>
    <row r="885" spans="1:1">
      <c r="A885" s="40"/>
    </row>
    <row r="886" spans="1:1">
      <c r="A886" s="40"/>
    </row>
    <row r="887" spans="1:1">
      <c r="A887" s="40"/>
    </row>
    <row r="888" spans="1:1">
      <c r="A888" s="40"/>
    </row>
    <row r="889" spans="1:1">
      <c r="A889" s="40"/>
    </row>
    <row r="890" spans="1:1">
      <c r="A890" s="40"/>
    </row>
    <row r="891" spans="1:1">
      <c r="A891" s="40"/>
    </row>
    <row r="892" spans="1:1">
      <c r="A892" s="40"/>
    </row>
    <row r="893" spans="1:1">
      <c r="A893" s="40"/>
    </row>
    <row r="894" spans="1:1">
      <c r="A894" s="40"/>
    </row>
    <row r="895" spans="1:1">
      <c r="A895" s="40"/>
    </row>
    <row r="896" spans="1:1">
      <c r="A896" s="40"/>
    </row>
    <row r="897" spans="1:1">
      <c r="A897" s="40"/>
    </row>
    <row r="898" spans="1:1">
      <c r="A898" s="40"/>
    </row>
    <row r="899" spans="1:1">
      <c r="A899" s="40"/>
    </row>
    <row r="900" spans="1:1">
      <c r="A900" s="40"/>
    </row>
    <row r="901" spans="1:1">
      <c r="A901" s="40"/>
    </row>
    <row r="902" spans="1:1">
      <c r="A902" s="40"/>
    </row>
    <row r="903" spans="1:1">
      <c r="A903" s="40"/>
    </row>
    <row r="904" spans="1:1">
      <c r="A904" s="40"/>
    </row>
    <row r="905" spans="1:1">
      <c r="A905" s="40"/>
    </row>
    <row r="906" spans="1:1">
      <c r="A906" s="40"/>
    </row>
    <row r="907" spans="1:1">
      <c r="A907" s="40"/>
    </row>
    <row r="908" spans="1:1">
      <c r="A908" s="40"/>
    </row>
    <row r="909" spans="1:1">
      <c r="A909" s="40"/>
    </row>
    <row r="910" spans="1:1">
      <c r="A910" s="40"/>
    </row>
    <row r="911" spans="1:1">
      <c r="A911" s="40"/>
    </row>
    <row r="912" spans="1:1">
      <c r="A912" s="40"/>
    </row>
    <row r="913" spans="1:1">
      <c r="A913" s="40"/>
    </row>
    <row r="914" spans="1:1">
      <c r="A914" s="40"/>
    </row>
    <row r="915" spans="1:1">
      <c r="A915" s="40"/>
    </row>
    <row r="916" spans="1:1">
      <c r="A916" s="40"/>
    </row>
    <row r="917" spans="1:1">
      <c r="A917" s="40"/>
    </row>
    <row r="918" spans="1:1">
      <c r="A918" s="40"/>
    </row>
    <row r="919" spans="1:1">
      <c r="A919" s="40"/>
    </row>
    <row r="920" spans="1:1">
      <c r="A920" s="40"/>
    </row>
    <row r="921" spans="1:1">
      <c r="A921" s="40"/>
    </row>
    <row r="922" spans="1:1">
      <c r="A922" s="40"/>
    </row>
    <row r="923" spans="1:1">
      <c r="A923" s="40"/>
    </row>
    <row r="924" spans="1:1">
      <c r="A924" s="40"/>
    </row>
    <row r="925" spans="1:1">
      <c r="A925" s="40"/>
    </row>
    <row r="926" spans="1:1">
      <c r="A926" s="40"/>
    </row>
    <row r="927" spans="1:1">
      <c r="A927" s="40"/>
    </row>
    <row r="928" spans="1:1">
      <c r="A928" s="40"/>
    </row>
    <row r="929" spans="1:1">
      <c r="A929" s="40"/>
    </row>
    <row r="930" spans="1:1">
      <c r="A930" s="40"/>
    </row>
    <row r="931" spans="1:1">
      <c r="A931" s="40"/>
    </row>
    <row r="932" spans="1:1">
      <c r="A932" s="40"/>
    </row>
    <row r="933" spans="1:1">
      <c r="A933" s="40"/>
    </row>
    <row r="934" spans="1:1">
      <c r="A934" s="40"/>
    </row>
    <row r="935" spans="1:1">
      <c r="A935" s="40"/>
    </row>
    <row r="936" spans="1:1">
      <c r="A936" s="40"/>
    </row>
    <row r="937" spans="1:1">
      <c r="A937" s="40"/>
    </row>
    <row r="938" spans="1:1">
      <c r="A938" s="40"/>
    </row>
    <row r="939" spans="1:1">
      <c r="A939" s="40"/>
    </row>
    <row r="940" spans="1:1">
      <c r="A940" s="40"/>
    </row>
    <row r="941" spans="1:1">
      <c r="A941" s="40"/>
    </row>
    <row r="942" spans="1:1">
      <c r="A942" s="40"/>
    </row>
    <row r="943" spans="1:1">
      <c r="A943" s="40"/>
    </row>
    <row r="944" spans="1:1">
      <c r="A944" s="40"/>
    </row>
    <row r="945" spans="1:1">
      <c r="A945" s="40"/>
    </row>
    <row r="946" spans="1:1">
      <c r="A946" s="40"/>
    </row>
    <row r="947" spans="1:1">
      <c r="A947" s="40"/>
    </row>
    <row r="948" spans="1:1">
      <c r="A948" s="40"/>
    </row>
    <row r="949" spans="1:1">
      <c r="A949" s="40"/>
    </row>
    <row r="950" spans="1:1">
      <c r="A950" s="40"/>
    </row>
    <row r="951" spans="1:1">
      <c r="A951" s="40"/>
    </row>
    <row r="952" spans="1:1">
      <c r="A952" s="40"/>
    </row>
    <row r="953" spans="1:1">
      <c r="A953" s="40"/>
    </row>
    <row r="954" spans="1:1">
      <c r="A954" s="40"/>
    </row>
    <row r="955" spans="1:1">
      <c r="A955" s="40"/>
    </row>
    <row r="956" spans="1:1">
      <c r="A956" s="40"/>
    </row>
    <row r="957" spans="1:1">
      <c r="A957" s="40"/>
    </row>
    <row r="958" spans="1:1">
      <c r="A958" s="40"/>
    </row>
    <row r="959" spans="1:1">
      <c r="A959" s="40"/>
    </row>
    <row r="960" spans="1:1">
      <c r="A960" s="40"/>
    </row>
    <row r="961" spans="1:1">
      <c r="A961" s="40"/>
    </row>
    <row r="962" spans="1:1">
      <c r="A962" s="40"/>
    </row>
    <row r="963" spans="1:1">
      <c r="A963" s="40"/>
    </row>
    <row r="964" spans="1:1">
      <c r="A964" s="40"/>
    </row>
    <row r="965" spans="1:1">
      <c r="A965" s="40"/>
    </row>
    <row r="966" spans="1:1">
      <c r="A966" s="40"/>
    </row>
    <row r="967" spans="1:1">
      <c r="A967" s="40"/>
    </row>
    <row r="968" spans="1:1">
      <c r="A968" s="40"/>
    </row>
    <row r="969" spans="1:1">
      <c r="A969" s="40"/>
    </row>
    <row r="970" spans="1:1">
      <c r="A970" s="40"/>
    </row>
    <row r="971" spans="1:1">
      <c r="A971" s="40"/>
    </row>
    <row r="972" spans="1:1">
      <c r="A972" s="40"/>
    </row>
    <row r="973" spans="1:1">
      <c r="A973" s="40"/>
    </row>
    <row r="974" spans="1:1">
      <c r="A974" s="40"/>
    </row>
    <row r="975" spans="1:1">
      <c r="A975" s="40"/>
    </row>
    <row r="976" spans="1:1">
      <c r="A976" s="40"/>
    </row>
    <row r="977" spans="1:1">
      <c r="A977" s="40"/>
    </row>
    <row r="978" spans="1:1">
      <c r="A978" s="40"/>
    </row>
    <row r="979" spans="1:1">
      <c r="A979" s="40"/>
    </row>
    <row r="980" spans="1:1">
      <c r="A980" s="40"/>
    </row>
    <row r="981" spans="1:1">
      <c r="A981" s="40"/>
    </row>
    <row r="982" spans="1:1">
      <c r="A982" s="40"/>
    </row>
    <row r="983" spans="1:1">
      <c r="A983" s="40"/>
    </row>
    <row r="984" spans="1:1">
      <c r="A984" s="40"/>
    </row>
    <row r="985" spans="1:1">
      <c r="A985" s="40"/>
    </row>
    <row r="986" spans="1:1">
      <c r="A986" s="40"/>
    </row>
    <row r="987" spans="1:1">
      <c r="A987" s="40"/>
    </row>
    <row r="988" spans="1:1">
      <c r="A988" s="40"/>
    </row>
    <row r="989" spans="1:1">
      <c r="A989" s="40"/>
    </row>
    <row r="990" spans="1:1">
      <c r="A990" s="40"/>
    </row>
    <row r="991" spans="1:1">
      <c r="A991" s="40"/>
    </row>
    <row r="992" spans="1:1">
      <c r="A992" s="40"/>
    </row>
    <row r="993" spans="1:1">
      <c r="A993" s="40"/>
    </row>
    <row r="994" spans="1:1">
      <c r="A994" s="40"/>
    </row>
    <row r="995" spans="1:1">
      <c r="A995" s="40"/>
    </row>
    <row r="996" spans="1:1">
      <c r="A996" s="40"/>
    </row>
    <row r="997" spans="1:1">
      <c r="A997" s="40"/>
    </row>
    <row r="998" spans="1:1">
      <c r="A998" s="40"/>
    </row>
    <row r="999" spans="1:1">
      <c r="A999" s="40"/>
    </row>
    <row r="1000" spans="1:1">
      <c r="A1000" s="40"/>
    </row>
    <row r="1001" spans="1:1">
      <c r="A1001" s="40"/>
    </row>
    <row r="1002" spans="1:1">
      <c r="A1002" s="40"/>
    </row>
    <row r="1003" spans="1:1">
      <c r="A1003" s="40"/>
    </row>
    <row r="1004" spans="1:1">
      <c r="A1004" s="40"/>
    </row>
    <row r="1005" spans="1:1">
      <c r="A1005" s="40"/>
    </row>
    <row r="1006" spans="1:1">
      <c r="A1006" s="40"/>
    </row>
    <row r="1007" spans="1:1">
      <c r="A1007" s="40"/>
    </row>
    <row r="1008" spans="1:1">
      <c r="A1008" s="40"/>
    </row>
    <row r="1009" spans="1:1">
      <c r="A1009" s="40"/>
    </row>
    <row r="1010" spans="1:1">
      <c r="A1010" s="40"/>
    </row>
    <row r="1011" spans="1:1">
      <c r="A1011" s="40"/>
    </row>
    <row r="1012" spans="1:1">
      <c r="A1012" s="40"/>
    </row>
    <row r="1013" spans="1:1">
      <c r="A1013" s="40"/>
    </row>
    <row r="1014" spans="1:1">
      <c r="A1014" s="40"/>
    </row>
    <row r="1015" spans="1:1">
      <c r="A1015" s="40"/>
    </row>
    <row r="1016" spans="1:1">
      <c r="A1016" s="40"/>
    </row>
    <row r="1017" spans="1:1">
      <c r="A1017" s="40"/>
    </row>
    <row r="1018" spans="1:1">
      <c r="A1018" s="40"/>
    </row>
    <row r="1019" spans="1:1">
      <c r="A1019" s="40"/>
    </row>
    <row r="1020" spans="1:1">
      <c r="A1020" s="40"/>
    </row>
    <row r="1021" spans="1:1">
      <c r="A1021" s="40"/>
    </row>
    <row r="1022" spans="1:1">
      <c r="A1022" s="40"/>
    </row>
    <row r="1023" spans="1:1">
      <c r="A1023" s="40"/>
    </row>
    <row r="1024" spans="1:1">
      <c r="A1024" s="40"/>
    </row>
    <row r="1025" spans="1:1">
      <c r="A1025" s="40"/>
    </row>
    <row r="1026" spans="1:1">
      <c r="A1026" s="40"/>
    </row>
    <row r="1027" spans="1:1">
      <c r="A1027" s="40"/>
    </row>
    <row r="1028" spans="1:1">
      <c r="A1028" s="40"/>
    </row>
    <row r="1029" spans="1:1">
      <c r="A1029" s="40"/>
    </row>
    <row r="1030" spans="1:1">
      <c r="A1030" s="40"/>
    </row>
    <row r="1031" spans="1:1">
      <c r="A1031" s="40"/>
    </row>
    <row r="1032" spans="1:1">
      <c r="A1032" s="40"/>
    </row>
    <row r="1033" spans="1:1">
      <c r="A1033" s="40"/>
    </row>
    <row r="1034" spans="1:1">
      <c r="A1034" s="40"/>
    </row>
    <row r="1035" spans="1:1">
      <c r="A1035" s="40"/>
    </row>
    <row r="1036" spans="1:1">
      <c r="A1036" s="40"/>
    </row>
    <row r="1037" spans="1:1">
      <c r="A1037" s="40"/>
    </row>
    <row r="1038" spans="1:1">
      <c r="A1038" s="40"/>
    </row>
    <row r="1039" spans="1:1">
      <c r="A1039" s="40"/>
    </row>
    <row r="1040" spans="1:1">
      <c r="A1040" s="40"/>
    </row>
    <row r="1041" spans="1:1">
      <c r="A1041" s="40"/>
    </row>
    <row r="1042" spans="1:1">
      <c r="A1042" s="40"/>
    </row>
    <row r="1043" spans="1:1">
      <c r="A1043" s="40"/>
    </row>
    <row r="1044" spans="1:1">
      <c r="A1044" s="40"/>
    </row>
    <row r="1045" spans="1:1">
      <c r="A1045" s="40"/>
    </row>
    <row r="1046" spans="1:1">
      <c r="A1046" s="40"/>
    </row>
    <row r="1047" spans="1:1">
      <c r="A1047" s="40"/>
    </row>
    <row r="1048" spans="1:1">
      <c r="A1048" s="40"/>
    </row>
    <row r="1049" spans="1:1">
      <c r="A1049" s="40"/>
    </row>
    <row r="1050" spans="1:1">
      <c r="A1050" s="40"/>
    </row>
    <row r="1051" spans="1:1">
      <c r="A1051" s="40"/>
    </row>
    <row r="1052" spans="1:1">
      <c r="A1052" s="40"/>
    </row>
    <row r="1053" spans="1:1">
      <c r="A1053" s="40"/>
    </row>
    <row r="1054" spans="1:1">
      <c r="A1054" s="40"/>
    </row>
    <row r="1055" spans="1:1">
      <c r="A1055" s="40"/>
    </row>
    <row r="1056" spans="1:1">
      <c r="A1056" s="40"/>
    </row>
    <row r="1057" spans="1:1">
      <c r="A1057" s="40"/>
    </row>
    <row r="1058" spans="1:1">
      <c r="A1058" s="40"/>
    </row>
    <row r="1059" spans="1:1">
      <c r="A1059" s="40"/>
    </row>
    <row r="1060" spans="1:1">
      <c r="A1060" s="40"/>
    </row>
    <row r="1061" spans="1:1">
      <c r="A1061" s="40"/>
    </row>
    <row r="1062" spans="1:1">
      <c r="A1062" s="40"/>
    </row>
    <row r="1063" spans="1:1">
      <c r="A1063" s="40"/>
    </row>
    <row r="1064" spans="1:1">
      <c r="A1064" s="40"/>
    </row>
    <row r="1065" spans="1:1">
      <c r="A1065" s="40"/>
    </row>
    <row r="1066" spans="1:1">
      <c r="A1066" s="40"/>
    </row>
    <row r="1067" spans="1:1">
      <c r="A1067" s="40"/>
    </row>
    <row r="1068" spans="1:1">
      <c r="A1068" s="40"/>
    </row>
    <row r="1069" spans="1:1">
      <c r="A1069" s="40"/>
    </row>
    <row r="1070" spans="1:1">
      <c r="A1070" s="40"/>
    </row>
    <row r="1071" spans="1:1">
      <c r="A1071" s="40"/>
    </row>
    <row r="1072" spans="1:1">
      <c r="A1072" s="40"/>
    </row>
    <row r="1073" spans="1:1">
      <c r="A1073" s="40"/>
    </row>
    <row r="1074" spans="1:1">
      <c r="A1074" s="40"/>
    </row>
    <row r="1075" spans="1:1">
      <c r="A1075" s="40"/>
    </row>
    <row r="1076" spans="1:1">
      <c r="A1076" s="40"/>
    </row>
    <row r="1077" spans="1:1">
      <c r="A1077" s="40"/>
    </row>
    <row r="1078" spans="1:1">
      <c r="A1078" s="40"/>
    </row>
    <row r="1079" spans="1:1">
      <c r="A1079" s="40"/>
    </row>
    <row r="1080" spans="1:1">
      <c r="A1080" s="40"/>
    </row>
    <row r="1081" spans="1:1">
      <c r="A1081" s="40"/>
    </row>
    <row r="1082" spans="1:1">
      <c r="A1082" s="40"/>
    </row>
    <row r="1083" spans="1:1">
      <c r="A1083" s="40"/>
    </row>
    <row r="1084" spans="1:1">
      <c r="A1084" s="40"/>
    </row>
    <row r="1085" spans="1:1">
      <c r="A1085" s="40"/>
    </row>
    <row r="1086" spans="1:1">
      <c r="A1086" s="40"/>
    </row>
    <row r="1087" spans="1:1">
      <c r="A1087" s="40"/>
    </row>
    <row r="1088" spans="1:1">
      <c r="A1088" s="40"/>
    </row>
    <row r="1089" spans="1:1">
      <c r="A1089" s="40"/>
    </row>
    <row r="1090" spans="1:1">
      <c r="A1090" s="40"/>
    </row>
    <row r="1091" spans="1:1">
      <c r="A1091" s="40"/>
    </row>
    <row r="1092" spans="1:1">
      <c r="A1092" s="40"/>
    </row>
    <row r="1093" spans="1:1">
      <c r="A1093" s="40"/>
    </row>
    <row r="1094" spans="1:1">
      <c r="A1094" s="40"/>
    </row>
    <row r="1095" spans="1:1">
      <c r="A1095" s="40"/>
    </row>
    <row r="1096" spans="1:1">
      <c r="A1096" s="40"/>
    </row>
    <row r="1097" spans="1:1">
      <c r="A1097" s="40"/>
    </row>
    <row r="1098" spans="1:1">
      <c r="A1098" s="40"/>
    </row>
    <row r="1099" spans="1:1">
      <c r="A1099" s="40"/>
    </row>
    <row r="1100" spans="1:1">
      <c r="A1100" s="40"/>
    </row>
    <row r="1101" spans="1:1">
      <c r="A1101" s="40"/>
    </row>
    <row r="1102" spans="1:1">
      <c r="A1102" s="40"/>
    </row>
    <row r="1103" spans="1:1">
      <c r="A1103" s="40"/>
    </row>
    <row r="1104" spans="1:1">
      <c r="A1104" s="40"/>
    </row>
    <row r="1105" spans="1:1">
      <c r="A1105" s="40"/>
    </row>
    <row r="1106" spans="1:1">
      <c r="A1106" s="40"/>
    </row>
    <row r="1107" spans="1:1">
      <c r="A1107" s="40"/>
    </row>
    <row r="1108" spans="1:1">
      <c r="A1108" s="40"/>
    </row>
    <row r="1109" spans="1:1">
      <c r="A1109" s="40"/>
    </row>
    <row r="1110" spans="1:1">
      <c r="A1110" s="40"/>
    </row>
    <row r="1111" spans="1:1">
      <c r="A1111" s="40"/>
    </row>
    <row r="1112" spans="1:1">
      <c r="A1112" s="40"/>
    </row>
    <row r="1113" spans="1:1">
      <c r="A1113" s="40"/>
    </row>
    <row r="1114" spans="1:1">
      <c r="A1114" s="40"/>
    </row>
    <row r="1115" spans="1:1">
      <c r="A1115" s="40"/>
    </row>
    <row r="1116" spans="1:1">
      <c r="A1116" s="40"/>
    </row>
    <row r="1117" spans="1:1">
      <c r="A1117" s="40"/>
    </row>
    <row r="1118" spans="1:1">
      <c r="A1118" s="40"/>
    </row>
    <row r="1119" spans="1:1">
      <c r="A1119" s="40"/>
    </row>
    <row r="1120" spans="1:1">
      <c r="A1120" s="40"/>
    </row>
    <row r="1121" spans="1:1">
      <c r="A1121" s="40"/>
    </row>
    <row r="1122" spans="1:1">
      <c r="A1122" s="40"/>
    </row>
    <row r="1123" spans="1:1">
      <c r="A1123" s="40"/>
    </row>
    <row r="1124" spans="1:1">
      <c r="A1124" s="40"/>
    </row>
    <row r="1125" spans="1:1">
      <c r="A1125" s="40"/>
    </row>
    <row r="1126" spans="1:1">
      <c r="A1126" s="40"/>
    </row>
    <row r="1127" spans="1:1">
      <c r="A1127" s="40"/>
    </row>
    <row r="1128" spans="1:1">
      <c r="A1128" s="40"/>
    </row>
  </sheetData>
  <mergeCells count="1">
    <mergeCell ref="A2:F2"/>
  </mergeCells>
  <phoneticPr fontId="0" type="noConversion"/>
  <printOptions horizontalCentered="1" verticalCentered="1"/>
  <pageMargins left="0.5" right="0.25" top="1" bottom="1" header="0.5" footer="0.5"/>
  <pageSetup scale="86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showGridLines="0" workbookViewId="0">
      <selection activeCell="F8" sqref="F8"/>
    </sheetView>
  </sheetViews>
  <sheetFormatPr defaultColWidth="8.77734375" defaultRowHeight="13.2"/>
  <cols>
    <col min="1" max="1" width="6.77734375" customWidth="1"/>
    <col min="2" max="2" width="34.77734375" customWidth="1"/>
    <col min="3" max="3" width="14" customWidth="1"/>
    <col min="4" max="4" width="11.44140625" customWidth="1"/>
    <col min="5" max="5" width="11.44140625" bestFit="1" customWidth="1"/>
    <col min="6" max="6" width="26.6640625" customWidth="1"/>
  </cols>
  <sheetData>
    <row r="1" spans="1:7" ht="13.8" thickBot="1">
      <c r="A1" s="95" t="s">
        <v>52</v>
      </c>
    </row>
    <row r="2" spans="1:7" ht="16.2" thickBot="1">
      <c r="A2" s="107" t="s">
        <v>39</v>
      </c>
      <c r="B2" s="108"/>
      <c r="C2" s="108"/>
      <c r="D2" s="108"/>
      <c r="E2" s="108"/>
      <c r="F2" s="109"/>
    </row>
    <row r="3" spans="1:7">
      <c r="A3" s="64" t="s">
        <v>8</v>
      </c>
      <c r="B3" s="65"/>
      <c r="C3" s="66"/>
      <c r="D3" s="67"/>
      <c r="E3" s="68"/>
      <c r="F3" s="69" t="s">
        <v>87</v>
      </c>
    </row>
    <row r="4" spans="1:7" ht="25.95" customHeight="1">
      <c r="A4" s="70">
        <v>1</v>
      </c>
      <c r="B4" s="71" t="s">
        <v>81</v>
      </c>
      <c r="C4" s="72">
        <v>149750</v>
      </c>
      <c r="D4" s="73"/>
      <c r="E4" s="74"/>
      <c r="F4" s="75" t="s">
        <v>12</v>
      </c>
    </row>
    <row r="5" spans="1:7" ht="25.95" customHeight="1">
      <c r="A5" s="70">
        <v>2</v>
      </c>
      <c r="B5" s="2" t="s">
        <v>9</v>
      </c>
      <c r="C5" s="72">
        <v>7589</v>
      </c>
      <c r="D5" s="73"/>
      <c r="E5" s="74"/>
      <c r="F5" s="97" t="s">
        <v>88</v>
      </c>
    </row>
    <row r="6" spans="1:7" ht="24" customHeight="1">
      <c r="A6" s="70">
        <v>3</v>
      </c>
      <c r="B6" s="2" t="s">
        <v>82</v>
      </c>
      <c r="C6" s="76">
        <f>C4/C5</f>
        <v>19.732507576755832</v>
      </c>
      <c r="D6" s="73"/>
      <c r="E6" s="74"/>
      <c r="F6" s="75" t="s">
        <v>40</v>
      </c>
    </row>
    <row r="7" spans="1:7" ht="18" customHeight="1">
      <c r="A7" s="77"/>
      <c r="B7" s="78" t="s">
        <v>41</v>
      </c>
      <c r="C7" s="79" t="s">
        <v>56</v>
      </c>
      <c r="D7" s="99" t="s">
        <v>57</v>
      </c>
      <c r="E7" s="99" t="s">
        <v>58</v>
      </c>
      <c r="F7" s="80"/>
      <c r="G7" s="81"/>
    </row>
    <row r="8" spans="1:7" ht="28.05" customHeight="1">
      <c r="A8" s="70">
        <v>4</v>
      </c>
      <c r="B8" s="2" t="s">
        <v>83</v>
      </c>
      <c r="C8" s="72">
        <v>7589</v>
      </c>
      <c r="D8" s="82">
        <v>8500</v>
      </c>
      <c r="E8" s="72">
        <v>11800</v>
      </c>
      <c r="F8" s="97" t="s">
        <v>89</v>
      </c>
    </row>
    <row r="9" spans="1:7" ht="13.05" customHeight="1">
      <c r="A9" s="70">
        <v>5</v>
      </c>
      <c r="B9" s="96" t="s">
        <v>84</v>
      </c>
      <c r="C9" s="83">
        <f>C6</f>
        <v>19.732507576755832</v>
      </c>
      <c r="D9" s="83">
        <f>C6</f>
        <v>19.732507576755832</v>
      </c>
      <c r="E9" s="83">
        <f>C6</f>
        <v>19.732507576755832</v>
      </c>
      <c r="F9" s="97" t="s">
        <v>11</v>
      </c>
    </row>
    <row r="10" spans="1:7" ht="25.05" customHeight="1">
      <c r="A10" s="70">
        <v>6</v>
      </c>
      <c r="B10" s="2" t="s">
        <v>85</v>
      </c>
      <c r="C10" s="84">
        <f>C8*C9</f>
        <v>149750</v>
      </c>
      <c r="D10" s="84">
        <f>D8*D9</f>
        <v>167726.31440242458</v>
      </c>
      <c r="E10" s="84">
        <f>E8*E9</f>
        <v>232843.58940571881</v>
      </c>
      <c r="F10" s="75" t="s">
        <v>90</v>
      </c>
    </row>
    <row r="11" spans="1:7" ht="16.05" customHeight="1">
      <c r="A11" s="70">
        <v>9</v>
      </c>
      <c r="B11" s="2" t="s">
        <v>34</v>
      </c>
      <c r="C11" s="84">
        <f>((C10)/0.95)-C10</f>
        <v>7881.5789473684272</v>
      </c>
      <c r="D11" s="84">
        <f>((D10)/0.95)-D10</f>
        <v>8827.7007580223435</v>
      </c>
      <c r="E11" s="84">
        <f>((E10)/0.95)-E10</f>
        <v>12254.92575819575</v>
      </c>
      <c r="F11" s="75" t="s">
        <v>40</v>
      </c>
    </row>
    <row r="12" spans="1:7" ht="40.950000000000003" customHeight="1" thickBot="1">
      <c r="A12" s="85">
        <v>10</v>
      </c>
      <c r="B12" s="86" t="s">
        <v>86</v>
      </c>
      <c r="C12" s="87">
        <f>SUM(C10:C11)</f>
        <v>157631.57894736843</v>
      </c>
      <c r="D12" s="87">
        <f>SUM(D10:D11)</f>
        <v>176554.01516044693</v>
      </c>
      <c r="E12" s="87">
        <f>SUM(E10:E11)</f>
        <v>245098.51516391456</v>
      </c>
      <c r="F12" s="88" t="s">
        <v>10</v>
      </c>
    </row>
    <row r="14" spans="1:7">
      <c r="B14" s="89"/>
    </row>
  </sheetData>
  <sheetProtection sheet="1" objects="1" scenarios="1"/>
  <mergeCells count="1">
    <mergeCell ref="A2:F2"/>
  </mergeCells>
  <phoneticPr fontId="0" type="noConversion"/>
  <pageMargins left="0.75" right="0.75" top="1" bottom="1" header="0.5" footer="0.5"/>
  <pageSetup scale="84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0"/>
  <sheetViews>
    <sheetView showGridLines="0" zoomScaleNormal="100" workbookViewId="0">
      <selection activeCell="F6" sqref="F6"/>
    </sheetView>
  </sheetViews>
  <sheetFormatPr defaultColWidth="8.77734375" defaultRowHeight="13.2"/>
  <cols>
    <col min="1" max="1" width="5.6640625" customWidth="1"/>
    <col min="2" max="2" width="45.33203125" customWidth="1"/>
    <col min="3" max="3" width="13.33203125" customWidth="1"/>
    <col min="4" max="5" width="14.77734375" customWidth="1"/>
    <col min="6" max="6" width="51.44140625" customWidth="1"/>
  </cols>
  <sheetData>
    <row r="1" spans="1:13" ht="13.8" thickBot="1">
      <c r="A1" s="63" t="s">
        <v>53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3.8" thickBot="1">
      <c r="A2" s="110" t="s">
        <v>91</v>
      </c>
      <c r="B2" s="111"/>
      <c r="C2" s="111"/>
      <c r="D2" s="111"/>
      <c r="E2" s="111"/>
      <c r="F2" s="112"/>
      <c r="G2" s="41"/>
      <c r="H2" s="41"/>
      <c r="I2" s="41"/>
      <c r="J2" s="41"/>
      <c r="K2" s="41"/>
      <c r="L2" s="41"/>
      <c r="M2" s="41"/>
    </row>
    <row r="3" spans="1:13">
      <c r="A3" s="42" t="s">
        <v>5</v>
      </c>
      <c r="B3" s="43"/>
      <c r="C3" s="44" t="s">
        <v>56</v>
      </c>
      <c r="D3" s="44" t="s">
        <v>57</v>
      </c>
      <c r="E3" s="44" t="s">
        <v>58</v>
      </c>
      <c r="F3" s="45" t="s">
        <v>87</v>
      </c>
      <c r="G3" s="41"/>
      <c r="H3" s="41"/>
      <c r="I3" s="41"/>
      <c r="J3" s="41"/>
      <c r="K3" s="41"/>
      <c r="L3" s="41"/>
      <c r="M3" s="41"/>
    </row>
    <row r="4" spans="1:13" ht="39.6">
      <c r="A4" s="46">
        <v>1</v>
      </c>
      <c r="B4" s="47" t="s">
        <v>92</v>
      </c>
      <c r="C4" s="48">
        <v>7589</v>
      </c>
      <c r="D4" s="48">
        <v>8500</v>
      </c>
      <c r="E4" s="48">
        <v>11800</v>
      </c>
      <c r="F4" s="104" t="s">
        <v>106</v>
      </c>
      <c r="G4" s="41"/>
      <c r="H4" s="41"/>
      <c r="I4" s="41"/>
      <c r="J4" s="41"/>
      <c r="K4" s="41"/>
      <c r="L4" s="41"/>
      <c r="M4" s="41"/>
    </row>
    <row r="5" spans="1:13" ht="30.75" customHeight="1">
      <c r="A5" s="46">
        <f t="shared" ref="A5:A17" si="0">A4+1</f>
        <v>2</v>
      </c>
      <c r="B5" s="49" t="s">
        <v>21</v>
      </c>
      <c r="C5" s="50">
        <v>5240</v>
      </c>
      <c r="D5" s="50">
        <v>5240</v>
      </c>
      <c r="E5" s="50">
        <v>5240</v>
      </c>
      <c r="F5" s="75" t="s">
        <v>107</v>
      </c>
      <c r="G5" s="41"/>
      <c r="H5" s="41"/>
      <c r="I5" s="41"/>
      <c r="J5" s="51"/>
      <c r="K5" s="51"/>
      <c r="L5" s="51"/>
      <c r="M5" s="51"/>
    </row>
    <row r="6" spans="1:13">
      <c r="A6" s="46">
        <f t="shared" si="0"/>
        <v>3</v>
      </c>
      <c r="B6" s="49" t="s">
        <v>22</v>
      </c>
      <c r="C6" s="52">
        <f>C4*C5</f>
        <v>39766360</v>
      </c>
      <c r="D6" s="52">
        <f>D4*D5</f>
        <v>44540000</v>
      </c>
      <c r="E6" s="52">
        <f>E4*E5</f>
        <v>61832000</v>
      </c>
      <c r="F6" s="13" t="s">
        <v>28</v>
      </c>
      <c r="G6" s="41"/>
      <c r="H6" s="41"/>
      <c r="I6" s="41"/>
      <c r="J6" s="51"/>
      <c r="K6" s="51"/>
      <c r="L6" s="51"/>
      <c r="M6" s="51"/>
    </row>
    <row r="7" spans="1:13">
      <c r="A7" s="46">
        <f t="shared" si="0"/>
        <v>4</v>
      </c>
      <c r="B7" s="100" t="s">
        <v>93</v>
      </c>
      <c r="C7" s="53">
        <v>0.75</v>
      </c>
      <c r="D7" s="53">
        <v>0.85</v>
      </c>
      <c r="E7" s="53">
        <v>0.85</v>
      </c>
      <c r="F7" s="104" t="s">
        <v>105</v>
      </c>
      <c r="G7" s="41"/>
      <c r="H7" s="41"/>
      <c r="I7" s="41"/>
      <c r="J7" s="51"/>
      <c r="K7" s="51"/>
      <c r="L7" s="51"/>
      <c r="M7" s="51"/>
    </row>
    <row r="8" spans="1:13">
      <c r="A8" s="46">
        <f t="shared" si="0"/>
        <v>5</v>
      </c>
      <c r="B8" s="49" t="s">
        <v>23</v>
      </c>
      <c r="C8" s="52">
        <f>C6*C7</f>
        <v>29824770</v>
      </c>
      <c r="D8" s="52">
        <f>D6*D7</f>
        <v>37859000</v>
      </c>
      <c r="E8" s="52">
        <f>E6*E7</f>
        <v>52557200</v>
      </c>
      <c r="F8" s="13" t="s">
        <v>28</v>
      </c>
      <c r="G8" s="41"/>
      <c r="H8" s="41"/>
      <c r="I8" s="41"/>
      <c r="J8" s="51"/>
      <c r="K8" s="51"/>
      <c r="L8" s="51"/>
      <c r="M8" s="51"/>
    </row>
    <row r="9" spans="1:13">
      <c r="A9" s="46">
        <f t="shared" si="0"/>
        <v>6</v>
      </c>
      <c r="B9" s="101" t="s">
        <v>94</v>
      </c>
      <c r="C9" s="50">
        <v>300</v>
      </c>
      <c r="D9" s="50">
        <v>300</v>
      </c>
      <c r="E9" s="50">
        <v>300</v>
      </c>
      <c r="F9" s="94" t="s">
        <v>29</v>
      </c>
      <c r="G9" s="41"/>
      <c r="H9" s="41"/>
      <c r="I9" s="41"/>
      <c r="J9" s="41"/>
      <c r="K9" s="41"/>
      <c r="L9" s="41"/>
      <c r="M9" s="41"/>
    </row>
    <row r="10" spans="1:13" ht="26.4">
      <c r="A10" s="46">
        <f t="shared" si="0"/>
        <v>7</v>
      </c>
      <c r="B10" s="102" t="s">
        <v>95</v>
      </c>
      <c r="C10" s="54">
        <f>C8/C9</f>
        <v>99415.9</v>
      </c>
      <c r="D10" s="54">
        <f>D8/D9</f>
        <v>126196.66666666667</v>
      </c>
      <c r="E10" s="54">
        <f>E8/E9</f>
        <v>175190.66666666666</v>
      </c>
      <c r="F10" s="104" t="s">
        <v>102</v>
      </c>
      <c r="G10" s="41"/>
      <c r="H10" s="41"/>
      <c r="I10" s="41"/>
      <c r="J10" s="41"/>
      <c r="K10" s="41"/>
      <c r="L10" s="41"/>
      <c r="M10" s="41"/>
    </row>
    <row r="11" spans="1:13" ht="26.4">
      <c r="A11" s="46">
        <f t="shared" si="0"/>
        <v>8</v>
      </c>
      <c r="B11" s="55" t="s">
        <v>24</v>
      </c>
      <c r="C11" s="56">
        <v>0</v>
      </c>
      <c r="D11" s="56">
        <v>0</v>
      </c>
      <c r="E11" s="56">
        <v>0</v>
      </c>
      <c r="F11" s="104" t="s">
        <v>101</v>
      </c>
      <c r="G11" s="41"/>
      <c r="H11" s="41"/>
      <c r="I11" s="41"/>
      <c r="J11" s="41"/>
      <c r="K11" s="41"/>
      <c r="L11" s="41"/>
      <c r="M11" s="41"/>
    </row>
    <row r="12" spans="1:13" ht="26.4">
      <c r="A12" s="46">
        <f t="shared" si="0"/>
        <v>9</v>
      </c>
      <c r="B12" s="102" t="s">
        <v>103</v>
      </c>
      <c r="C12" s="56">
        <f>SUM(C10:C11)</f>
        <v>99415.9</v>
      </c>
      <c r="D12" s="56">
        <f>SUM(D10:D11)</f>
        <v>126196.66666666667</v>
      </c>
      <c r="E12" s="56">
        <f>SUM(E10:E11)</f>
        <v>175190.66666666666</v>
      </c>
      <c r="F12" s="75" t="s">
        <v>99</v>
      </c>
      <c r="G12" s="41"/>
      <c r="H12" s="41"/>
      <c r="I12" s="41"/>
      <c r="J12" s="41"/>
      <c r="K12" s="41"/>
      <c r="L12" s="41"/>
      <c r="M12" s="41"/>
    </row>
    <row r="13" spans="1:13" ht="26.4">
      <c r="A13" s="46">
        <f t="shared" si="0"/>
        <v>10</v>
      </c>
      <c r="B13" s="102" t="s">
        <v>96</v>
      </c>
      <c r="C13" s="53">
        <v>0.15</v>
      </c>
      <c r="D13" s="53">
        <v>0.15</v>
      </c>
      <c r="E13" s="53">
        <v>0.15</v>
      </c>
      <c r="F13" s="5" t="s">
        <v>6</v>
      </c>
      <c r="G13" s="41"/>
      <c r="H13" s="41"/>
      <c r="I13" s="41"/>
      <c r="J13" s="41"/>
      <c r="K13" s="41"/>
      <c r="L13" s="41"/>
      <c r="M13" s="41"/>
    </row>
    <row r="14" spans="1:13" ht="26.4">
      <c r="A14" s="46">
        <f t="shared" si="0"/>
        <v>11</v>
      </c>
      <c r="B14" s="102" t="s">
        <v>104</v>
      </c>
      <c r="C14" s="54">
        <f>(C12/(1-C13))-C12</f>
        <v>17543.982352941181</v>
      </c>
      <c r="D14" s="54">
        <f>(D12/(1-D13))-D12</f>
        <v>22270.000000000015</v>
      </c>
      <c r="E14" s="54">
        <f>(E12/(1-E13))-E12</f>
        <v>30916</v>
      </c>
      <c r="F14" s="13" t="s">
        <v>30</v>
      </c>
      <c r="G14" s="41"/>
      <c r="H14" s="41"/>
      <c r="I14" s="41"/>
      <c r="J14" s="41"/>
      <c r="K14" s="41"/>
      <c r="L14" s="41"/>
      <c r="M14" s="41"/>
    </row>
    <row r="15" spans="1:13" ht="26.4">
      <c r="A15" s="46">
        <f t="shared" si="0"/>
        <v>12</v>
      </c>
      <c r="B15" s="102" t="s">
        <v>97</v>
      </c>
      <c r="C15" s="54">
        <f>C12+C14</f>
        <v>116959.88235294117</v>
      </c>
      <c r="D15" s="54">
        <f>D12+D14</f>
        <v>148466.66666666669</v>
      </c>
      <c r="E15" s="54">
        <f>E12+E14</f>
        <v>206106.66666666666</v>
      </c>
      <c r="F15" s="104" t="s">
        <v>100</v>
      </c>
      <c r="G15" s="41"/>
      <c r="H15" s="41"/>
      <c r="I15" s="41"/>
      <c r="J15" s="41"/>
      <c r="K15" s="41"/>
      <c r="L15" s="41"/>
      <c r="M15" s="41"/>
    </row>
    <row r="16" spans="1:13">
      <c r="A16" s="46">
        <f t="shared" si="0"/>
        <v>13</v>
      </c>
      <c r="B16" s="55" t="s">
        <v>34</v>
      </c>
      <c r="C16" s="54">
        <f>(C15/0.95)-C15</f>
        <v>6155.7832817337476</v>
      </c>
      <c r="D16" s="54">
        <f>(D15/0.95)-D15</f>
        <v>7814.0350877192977</v>
      </c>
      <c r="E16" s="54">
        <f>(E15/0.95)-E15</f>
        <v>10847.719298245618</v>
      </c>
      <c r="F16" s="13"/>
      <c r="G16" s="41"/>
      <c r="H16" s="41"/>
      <c r="I16" s="41"/>
      <c r="J16" s="41"/>
      <c r="K16" s="41"/>
      <c r="L16" s="41"/>
      <c r="M16" s="41"/>
    </row>
    <row r="17" spans="1:13" ht="40.200000000000003" thickBot="1">
      <c r="A17" s="57">
        <f t="shared" si="0"/>
        <v>14</v>
      </c>
      <c r="B17" s="103" t="s">
        <v>98</v>
      </c>
      <c r="C17" s="58">
        <f>SUM(C15:C16)</f>
        <v>123115.66563467492</v>
      </c>
      <c r="D17" s="58">
        <f>SUM(D15:D16)</f>
        <v>156280.70175438598</v>
      </c>
      <c r="E17" s="58">
        <f>SUM(E15:E16)</f>
        <v>216954.38596491228</v>
      </c>
      <c r="F17" s="59" t="s">
        <v>4</v>
      </c>
      <c r="G17" s="41"/>
      <c r="H17" s="41"/>
      <c r="I17" s="41"/>
      <c r="J17" s="41"/>
      <c r="K17" s="41"/>
      <c r="L17" s="41"/>
      <c r="M17" s="41"/>
    </row>
    <row r="18" spans="1:13">
      <c r="A18" s="41"/>
      <c r="B18" s="60"/>
      <c r="C18" s="39"/>
      <c r="D18" s="39"/>
      <c r="E18" s="39"/>
      <c r="F18" s="61"/>
      <c r="G18" s="41"/>
      <c r="H18" s="41"/>
      <c r="I18" s="41"/>
      <c r="J18" s="41"/>
      <c r="K18" s="41"/>
      <c r="L18" s="41"/>
      <c r="M18" s="41"/>
    </row>
    <row r="19" spans="1:13">
      <c r="A19" s="41"/>
      <c r="B19" s="39"/>
      <c r="C19" s="39"/>
      <c r="D19" s="39"/>
      <c r="E19" s="39"/>
      <c r="F19" s="61"/>
      <c r="G19" s="41"/>
      <c r="H19" s="41"/>
      <c r="I19" s="41"/>
      <c r="J19" s="41"/>
      <c r="K19" s="41"/>
      <c r="L19" s="41"/>
      <c r="M19" s="41"/>
    </row>
    <row r="20" spans="1:13">
      <c r="A20" s="41"/>
      <c r="B20" s="39"/>
      <c r="C20" s="39"/>
      <c r="D20" s="39"/>
      <c r="E20" s="39"/>
      <c r="F20" s="41"/>
      <c r="G20" s="41"/>
      <c r="H20" s="41"/>
      <c r="I20" s="41"/>
      <c r="J20" s="41"/>
      <c r="K20" s="41"/>
      <c r="L20" s="41"/>
      <c r="M20" s="41"/>
    </row>
    <row r="21" spans="1:13">
      <c r="A21" s="41"/>
      <c r="B21" s="39"/>
      <c r="C21" s="39"/>
      <c r="D21" s="39" t="s">
        <v>44</v>
      </c>
      <c r="E21" s="39"/>
      <c r="F21" s="41"/>
      <c r="G21" s="41"/>
      <c r="H21" s="41"/>
      <c r="I21" s="41"/>
      <c r="J21" s="41"/>
      <c r="K21" s="41"/>
      <c r="L21" s="41"/>
      <c r="M21" s="41"/>
    </row>
    <row r="22" spans="1:13">
      <c r="A22" s="41"/>
      <c r="B22" s="39"/>
      <c r="C22" s="39"/>
      <c r="D22" s="39"/>
      <c r="E22" s="39"/>
      <c r="F22" s="41"/>
      <c r="G22" s="41"/>
      <c r="H22" s="41"/>
      <c r="I22" s="41"/>
      <c r="J22" s="41"/>
      <c r="K22" s="41"/>
      <c r="L22" s="41"/>
      <c r="M22" s="41"/>
    </row>
    <row r="23" spans="1:13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</row>
    <row r="24" spans="1:13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</row>
    <row r="25" spans="1:13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</row>
    <row r="26" spans="1:13">
      <c r="A26" s="41"/>
      <c r="B26" s="41"/>
      <c r="C26" s="62"/>
      <c r="D26" s="62"/>
      <c r="E26" s="62"/>
      <c r="F26" s="41"/>
      <c r="G26" s="41"/>
      <c r="H26" s="41"/>
      <c r="I26" s="41"/>
      <c r="J26" s="41"/>
      <c r="K26" s="41"/>
      <c r="L26" s="41"/>
      <c r="M26" s="41"/>
    </row>
    <row r="27" spans="1:13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</row>
    <row r="28" spans="1:13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</row>
    <row r="29" spans="1:13">
      <c r="A29" s="41"/>
      <c r="B29" s="63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</row>
    <row r="30" spans="1:13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</row>
    <row r="31" spans="1:13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</row>
    <row r="32" spans="1:13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1:13">
      <c r="A33" s="41"/>
      <c r="B33" s="63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1:13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spans="1:13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1:13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1:13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1:13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</row>
    <row r="39" spans="1:13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</row>
    <row r="40" spans="1:13">
      <c r="A40" s="41"/>
      <c r="B40" s="62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</row>
  </sheetData>
  <mergeCells count="1">
    <mergeCell ref="A2:F2"/>
  </mergeCells>
  <phoneticPr fontId="0" type="noConversion"/>
  <printOptions gridLinesSet="0"/>
  <pageMargins left="0.75" right="0.75" top="1" bottom="1" header="0.5" footer="0.5"/>
  <pageSetup scale="61" orientation="portrait" horizontalDpi="300" verticalDpi="300" r:id="rId1"/>
  <headerFooter alignWithMargins="0"/>
  <rowBreaks count="1" manualBreakCount="1">
    <brk id="21" max="16383" man="1"/>
  </rowBreaks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40"/>
  <sheetViews>
    <sheetView showGridLines="0" tabSelected="1" topLeftCell="A22" workbookViewId="0">
      <selection activeCell="F26" sqref="F26"/>
    </sheetView>
  </sheetViews>
  <sheetFormatPr defaultColWidth="8.77734375" defaultRowHeight="13.2"/>
  <cols>
    <col min="1" max="1" width="6.44140625" customWidth="1"/>
    <col min="2" max="2" width="35.77734375" customWidth="1"/>
    <col min="3" max="3" width="17.33203125" customWidth="1"/>
    <col min="4" max="4" width="14.33203125" bestFit="1" customWidth="1"/>
    <col min="5" max="5" width="14.77734375" bestFit="1" customWidth="1"/>
    <col min="6" max="6" width="28.88671875" customWidth="1"/>
  </cols>
  <sheetData>
    <row r="1" spans="1:6" ht="13.8" thickBot="1">
      <c r="A1" s="1" t="s">
        <v>54</v>
      </c>
    </row>
    <row r="2" spans="1:6" ht="13.8" thickBot="1">
      <c r="A2" s="113" t="s">
        <v>108</v>
      </c>
      <c r="B2" s="106"/>
      <c r="C2" s="106"/>
      <c r="D2" s="106"/>
      <c r="E2" s="106"/>
      <c r="F2" s="106"/>
    </row>
    <row r="3" spans="1:6" ht="26.4">
      <c r="A3" s="90" t="s">
        <v>45</v>
      </c>
      <c r="B3" s="91"/>
      <c r="C3" s="91" t="s">
        <v>56</v>
      </c>
      <c r="D3" s="91" t="s">
        <v>57</v>
      </c>
      <c r="E3" s="91" t="s">
        <v>58</v>
      </c>
      <c r="F3" s="92" t="s">
        <v>59</v>
      </c>
    </row>
    <row r="4" spans="1:6" ht="39.6">
      <c r="A4" s="3">
        <v>1</v>
      </c>
      <c r="B4" s="96" t="s">
        <v>111</v>
      </c>
      <c r="C4" s="4">
        <v>3118</v>
      </c>
      <c r="D4" s="4">
        <v>3500</v>
      </c>
      <c r="E4" s="4">
        <v>4850</v>
      </c>
      <c r="F4" s="75" t="s">
        <v>110</v>
      </c>
    </row>
    <row r="5" spans="1:6" ht="52.8">
      <c r="A5" s="3">
        <f t="shared" ref="A5:A24" si="0">A4+1</f>
        <v>2</v>
      </c>
      <c r="B5" s="6" t="s">
        <v>48</v>
      </c>
      <c r="C5" s="7">
        <v>61282</v>
      </c>
      <c r="D5" s="7">
        <v>61282</v>
      </c>
      <c r="E5" s="7">
        <v>61282</v>
      </c>
      <c r="F5" s="5" t="s">
        <v>20</v>
      </c>
    </row>
    <row r="6" spans="1:6" ht="26.4">
      <c r="A6" s="3">
        <f t="shared" si="0"/>
        <v>3</v>
      </c>
      <c r="B6" s="2" t="s">
        <v>112</v>
      </c>
      <c r="C6" s="8">
        <f>C5*C4</f>
        <v>191077276</v>
      </c>
      <c r="D6" s="8">
        <f>D5*D4</f>
        <v>214487000</v>
      </c>
      <c r="E6" s="8">
        <f>E5*E4</f>
        <v>297217700</v>
      </c>
      <c r="F6" s="75" t="s">
        <v>62</v>
      </c>
    </row>
    <row r="7" spans="1:6">
      <c r="A7" s="3">
        <f t="shared" si="0"/>
        <v>4</v>
      </c>
      <c r="B7" s="12" t="s">
        <v>2</v>
      </c>
      <c r="C7" s="9">
        <v>0.37</v>
      </c>
      <c r="D7" s="9">
        <v>0.37</v>
      </c>
      <c r="E7" s="9">
        <v>0.37</v>
      </c>
      <c r="F7" s="5" t="s">
        <v>50</v>
      </c>
    </row>
    <row r="8" spans="1:6">
      <c r="A8" s="3">
        <f t="shared" si="0"/>
        <v>5</v>
      </c>
      <c r="B8" s="12" t="s">
        <v>13</v>
      </c>
      <c r="C8" s="8">
        <f>C6*C7</f>
        <v>70698592.120000005</v>
      </c>
      <c r="D8" s="8">
        <f>D6*D7</f>
        <v>79360190</v>
      </c>
      <c r="E8" s="8">
        <f>E6*E7</f>
        <v>109970549</v>
      </c>
      <c r="F8" s="75" t="s">
        <v>63</v>
      </c>
    </row>
    <row r="9" spans="1:6" ht="26.4">
      <c r="A9" s="3">
        <f t="shared" si="0"/>
        <v>6</v>
      </c>
      <c r="B9" s="12" t="s">
        <v>16</v>
      </c>
      <c r="C9" s="10">
        <v>0.55000000000000004</v>
      </c>
      <c r="D9" s="10">
        <v>0.55000000000000004</v>
      </c>
      <c r="E9" s="10">
        <v>0.55000000000000004</v>
      </c>
      <c r="F9" s="5" t="s">
        <v>17</v>
      </c>
    </row>
    <row r="10" spans="1:6" ht="26.4">
      <c r="A10" s="3">
        <f t="shared" si="0"/>
        <v>7</v>
      </c>
      <c r="B10" s="12" t="s">
        <v>46</v>
      </c>
      <c r="C10" s="11">
        <f>C8*C9</f>
        <v>38884225.666000009</v>
      </c>
      <c r="D10" s="11">
        <f>D8*D9</f>
        <v>43648104.5</v>
      </c>
      <c r="E10" s="11">
        <f>E8*E9</f>
        <v>60483801.950000003</v>
      </c>
      <c r="F10" s="75" t="s">
        <v>64</v>
      </c>
    </row>
    <row r="11" spans="1:6" ht="39.6">
      <c r="A11" s="3">
        <f t="shared" si="0"/>
        <v>8</v>
      </c>
      <c r="B11" s="96" t="s">
        <v>67</v>
      </c>
      <c r="C11" s="9">
        <v>0.75</v>
      </c>
      <c r="D11" s="9">
        <v>0.85</v>
      </c>
      <c r="E11" s="9">
        <v>0.85</v>
      </c>
      <c r="F11" s="104" t="s">
        <v>113</v>
      </c>
    </row>
    <row r="12" spans="1:6" ht="26.4">
      <c r="A12" s="3">
        <f t="shared" si="0"/>
        <v>9</v>
      </c>
      <c r="B12" s="96" t="s">
        <v>114</v>
      </c>
      <c r="C12" s="11">
        <f>C10*C11</f>
        <v>29163169.249500006</v>
      </c>
      <c r="D12" s="14">
        <f>D10*D11</f>
        <v>37100888.824999996</v>
      </c>
      <c r="E12" s="14">
        <f>E10*E11</f>
        <v>51411231.657499999</v>
      </c>
      <c r="F12" s="75" t="s">
        <v>65</v>
      </c>
    </row>
    <row r="13" spans="1:6" ht="26.4">
      <c r="A13" s="3">
        <f t="shared" si="0"/>
        <v>10</v>
      </c>
      <c r="B13" s="2" t="s">
        <v>69</v>
      </c>
      <c r="C13" s="7">
        <v>300</v>
      </c>
      <c r="D13" s="7">
        <v>300</v>
      </c>
      <c r="E13" s="7">
        <v>300</v>
      </c>
      <c r="F13" s="5" t="s">
        <v>32</v>
      </c>
    </row>
    <row r="14" spans="1:6" ht="39.6">
      <c r="A14" s="3">
        <f t="shared" si="0"/>
        <v>11</v>
      </c>
      <c r="B14" s="96" t="s">
        <v>115</v>
      </c>
      <c r="C14" s="15">
        <f>C12/C13</f>
        <v>97210.564165000018</v>
      </c>
      <c r="D14" s="15">
        <f>D12/D13</f>
        <v>123669.62941666665</v>
      </c>
      <c r="E14" s="15">
        <f>E12/E13</f>
        <v>171370.77219166665</v>
      </c>
      <c r="F14" s="5" t="s">
        <v>77</v>
      </c>
    </row>
    <row r="15" spans="1:6" ht="79.2">
      <c r="A15" s="3">
        <f t="shared" si="0"/>
        <v>12</v>
      </c>
      <c r="B15" s="96" t="s">
        <v>116</v>
      </c>
      <c r="C15" s="16">
        <f>C14*0.15</f>
        <v>14581.584624750003</v>
      </c>
      <c r="D15" s="16">
        <f>D14*0.3</f>
        <v>37100.888824999995</v>
      </c>
      <c r="E15" s="16">
        <f>E14*0.3</f>
        <v>51411.231657499993</v>
      </c>
      <c r="F15" s="75" t="s">
        <v>118</v>
      </c>
    </row>
    <row r="16" spans="1:6" ht="26.4">
      <c r="A16" s="3">
        <f t="shared" si="0"/>
        <v>13</v>
      </c>
      <c r="B16" s="96" t="s">
        <v>117</v>
      </c>
      <c r="C16" s="16">
        <f>C14+C15</f>
        <v>111792.14878975002</v>
      </c>
      <c r="D16" s="16">
        <f>D14+D15</f>
        <v>160770.51824166664</v>
      </c>
      <c r="E16" s="16">
        <f>E14+E15</f>
        <v>222782.00384916665</v>
      </c>
      <c r="F16" s="5" t="s">
        <v>1</v>
      </c>
    </row>
    <row r="17" spans="1:6" ht="39.6">
      <c r="A17" s="3">
        <f t="shared" si="0"/>
        <v>14</v>
      </c>
      <c r="B17" s="96" t="s">
        <v>119</v>
      </c>
      <c r="C17" s="10">
        <v>0.15</v>
      </c>
      <c r="D17" s="10">
        <v>0.15</v>
      </c>
      <c r="E17" s="10">
        <v>0.15</v>
      </c>
      <c r="F17" s="75" t="s">
        <v>109</v>
      </c>
    </row>
    <row r="18" spans="1:6">
      <c r="A18" s="3">
        <f t="shared" si="0"/>
        <v>15</v>
      </c>
      <c r="B18" s="12" t="s">
        <v>33</v>
      </c>
      <c r="C18" s="16">
        <f>C16/(1-C17)-C16</f>
        <v>19728.026257014702</v>
      </c>
      <c r="D18" s="16">
        <f>D16/(1-D17)-D16</f>
        <v>28371.267924999993</v>
      </c>
      <c r="E18" s="16">
        <f>E16/(1-E17)-E16</f>
        <v>39314.47126749999</v>
      </c>
      <c r="F18" s="75" t="s">
        <v>78</v>
      </c>
    </row>
    <row r="19" spans="1:6" ht="40.200000000000003" thickBot="1">
      <c r="A19" s="3">
        <f t="shared" si="0"/>
        <v>16</v>
      </c>
      <c r="B19" s="2" t="s">
        <v>120</v>
      </c>
      <c r="C19" s="15">
        <f>C16+C18</f>
        <v>131520.17504676472</v>
      </c>
      <c r="D19" s="15">
        <f>D16+D18</f>
        <v>189141.78616666663</v>
      </c>
      <c r="E19" s="15">
        <f>E16+E18</f>
        <v>262096.47511666664</v>
      </c>
      <c r="F19" s="17" t="s">
        <v>25</v>
      </c>
    </row>
    <row r="20" spans="1:6">
      <c r="A20" s="3">
        <f t="shared" si="0"/>
        <v>17</v>
      </c>
      <c r="B20" s="6" t="s">
        <v>34</v>
      </c>
      <c r="C20" s="15">
        <f>(C19/0.95)-C19</f>
        <v>6922.1144761455071</v>
      </c>
      <c r="D20" s="15">
        <f>(D19/0.95)-D19</f>
        <v>9954.8308508771879</v>
      </c>
      <c r="E20" s="15">
        <f>(E19/0.95)-E19</f>
        <v>13794.551321929845</v>
      </c>
      <c r="F20" s="75" t="s">
        <v>79</v>
      </c>
    </row>
    <row r="21" spans="1:6" ht="40.200000000000003" thickBot="1">
      <c r="A21" s="18">
        <f t="shared" si="0"/>
        <v>18</v>
      </c>
      <c r="B21" s="98" t="s">
        <v>121</v>
      </c>
      <c r="C21" s="19">
        <f>C19+C20</f>
        <v>138442.28952291023</v>
      </c>
      <c r="D21" s="19">
        <f>D19+D20</f>
        <v>199096.61701754382</v>
      </c>
      <c r="E21" s="19">
        <f>E19+E20</f>
        <v>275891.02643859648</v>
      </c>
      <c r="F21" s="20" t="s">
        <v>4</v>
      </c>
    </row>
    <row r="22" spans="1:6" ht="27" thickTop="1">
      <c r="A22" s="21">
        <f t="shared" si="0"/>
        <v>19</v>
      </c>
      <c r="B22" s="118" t="s">
        <v>122</v>
      </c>
      <c r="C22" s="22">
        <v>175000</v>
      </c>
      <c r="D22" s="22">
        <f>C22+C23</f>
        <v>175000</v>
      </c>
      <c r="E22" s="22">
        <f>D22+D23</f>
        <v>265000</v>
      </c>
      <c r="F22" s="114" t="s">
        <v>26</v>
      </c>
    </row>
    <row r="23" spans="1:6" ht="52.8">
      <c r="A23" s="3">
        <f t="shared" si="0"/>
        <v>20</v>
      </c>
      <c r="B23" s="115" t="s">
        <v>14</v>
      </c>
      <c r="C23" s="23">
        <v>0</v>
      </c>
      <c r="D23" s="23">
        <v>90000</v>
      </c>
      <c r="E23" s="24">
        <v>0</v>
      </c>
      <c r="F23" s="104" t="s">
        <v>27</v>
      </c>
    </row>
    <row r="24" spans="1:6" ht="27" thickBot="1">
      <c r="A24" s="18">
        <f t="shared" si="0"/>
        <v>21</v>
      </c>
      <c r="B24" s="116" t="s">
        <v>123</v>
      </c>
      <c r="C24" s="25">
        <f>C21-C22-C23</f>
        <v>-36557.710477089771</v>
      </c>
      <c r="D24" s="25">
        <f>D21-D22-D23</f>
        <v>-65903.382982456184</v>
      </c>
      <c r="E24" s="26">
        <f>E21-E22-E23</f>
        <v>10891.026438596484</v>
      </c>
      <c r="F24" s="27" t="s">
        <v>35</v>
      </c>
    </row>
    <row r="25" spans="1:6" ht="27" thickTop="1">
      <c r="A25" s="28">
        <v>22</v>
      </c>
      <c r="B25" s="29" t="s">
        <v>42</v>
      </c>
      <c r="C25" s="30">
        <v>0.63</v>
      </c>
      <c r="D25" s="30">
        <v>0.35</v>
      </c>
      <c r="E25" s="30">
        <v>0.35</v>
      </c>
      <c r="F25" s="117" t="s">
        <v>36</v>
      </c>
    </row>
    <row r="26" spans="1:6" ht="26.4">
      <c r="A26" s="3">
        <v>23</v>
      </c>
      <c r="B26" s="2" t="s">
        <v>31</v>
      </c>
      <c r="C26" s="31">
        <f>C19*C25</f>
        <v>82857.710279461782</v>
      </c>
      <c r="D26" s="31">
        <f>D19*D25</f>
        <v>66199.625158333321</v>
      </c>
      <c r="E26" s="31">
        <f>E19*E25</f>
        <v>91733.766290833315</v>
      </c>
      <c r="F26" s="75" t="s">
        <v>124</v>
      </c>
    </row>
    <row r="27" spans="1:6" ht="27" thickBot="1">
      <c r="A27" s="32">
        <v>24</v>
      </c>
      <c r="B27" s="33" t="s">
        <v>43</v>
      </c>
      <c r="C27" s="34">
        <f>C26/$D$29</f>
        <v>0.75325191163147076</v>
      </c>
      <c r="D27" s="34">
        <f>D26/$D$29</f>
        <v>0.60181477416666651</v>
      </c>
      <c r="E27" s="34">
        <f>E26/$D$29</f>
        <v>0.83394332991666653</v>
      </c>
      <c r="F27" s="35" t="s">
        <v>37</v>
      </c>
    </row>
    <row r="28" spans="1:6">
      <c r="A28" s="36"/>
      <c r="C28" s="37"/>
      <c r="D28" s="37"/>
      <c r="E28" s="37"/>
      <c r="F28" s="37"/>
    </row>
    <row r="29" spans="1:6">
      <c r="A29" s="36"/>
      <c r="C29" s="38" t="s">
        <v>38</v>
      </c>
      <c r="D29" s="39">
        <v>110000</v>
      </c>
      <c r="E29" s="37"/>
      <c r="F29" s="37"/>
    </row>
    <row r="30" spans="1:6">
      <c r="A30" s="36"/>
      <c r="C30" s="37"/>
      <c r="D30" s="37"/>
      <c r="E30" s="37"/>
      <c r="F30" s="37"/>
    </row>
    <row r="31" spans="1:6">
      <c r="A31" s="36"/>
      <c r="C31" s="37"/>
      <c r="D31" s="37"/>
      <c r="E31" s="37"/>
      <c r="F31" s="37"/>
    </row>
    <row r="32" spans="1:6">
      <c r="A32" s="36"/>
      <c r="C32" s="37"/>
      <c r="D32" s="37"/>
      <c r="E32" s="37"/>
      <c r="F32" s="37"/>
    </row>
    <row r="33" spans="1:1">
      <c r="A33" s="36"/>
    </row>
    <row r="34" spans="1:1">
      <c r="A34" s="36"/>
    </row>
    <row r="35" spans="1:1">
      <c r="A35" s="36"/>
    </row>
    <row r="36" spans="1:1">
      <c r="A36" s="36"/>
    </row>
    <row r="37" spans="1:1">
      <c r="A37" s="36"/>
    </row>
    <row r="38" spans="1:1">
      <c r="A38" s="36"/>
    </row>
    <row r="39" spans="1:1">
      <c r="A39" s="36"/>
    </row>
    <row r="40" spans="1:1">
      <c r="A40" s="36"/>
    </row>
    <row r="41" spans="1:1">
      <c r="A41" s="36"/>
    </row>
    <row r="42" spans="1:1">
      <c r="A42" s="36"/>
    </row>
    <row r="43" spans="1:1">
      <c r="A43" s="36"/>
    </row>
    <row r="44" spans="1:1">
      <c r="A44" s="36"/>
    </row>
    <row r="45" spans="1:1">
      <c r="A45" s="36"/>
    </row>
    <row r="46" spans="1:1">
      <c r="A46" s="36"/>
    </row>
    <row r="47" spans="1:1">
      <c r="A47" s="36"/>
    </row>
    <row r="48" spans="1:1">
      <c r="A48" s="36"/>
    </row>
    <row r="49" spans="1:1">
      <c r="A49" s="36"/>
    </row>
    <row r="50" spans="1:1">
      <c r="A50" s="36"/>
    </row>
    <row r="51" spans="1:1">
      <c r="A51" s="36"/>
    </row>
    <row r="52" spans="1:1">
      <c r="A52" s="36"/>
    </row>
    <row r="53" spans="1:1">
      <c r="A53" s="36"/>
    </row>
    <row r="54" spans="1: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  <row r="60" spans="1:1">
      <c r="A60" s="36"/>
    </row>
    <row r="61" spans="1:1">
      <c r="A61" s="36"/>
    </row>
    <row r="62" spans="1:1">
      <c r="A62" s="36"/>
    </row>
    <row r="63" spans="1:1">
      <c r="A63" s="36"/>
    </row>
    <row r="64" spans="1:1">
      <c r="A64" s="36"/>
    </row>
    <row r="65" spans="1:1">
      <c r="A65" s="36"/>
    </row>
    <row r="66" spans="1:1">
      <c r="A66" s="36"/>
    </row>
    <row r="67" spans="1:1">
      <c r="A67" s="36"/>
    </row>
    <row r="68" spans="1:1">
      <c r="A68" s="36"/>
    </row>
    <row r="69" spans="1:1">
      <c r="A69" s="36"/>
    </row>
    <row r="70" spans="1:1">
      <c r="A70" s="36"/>
    </row>
    <row r="71" spans="1:1">
      <c r="A71" s="36"/>
    </row>
    <row r="72" spans="1:1">
      <c r="A72" s="36"/>
    </row>
    <row r="73" spans="1:1">
      <c r="A73" s="36"/>
    </row>
    <row r="74" spans="1:1">
      <c r="A74" s="36"/>
    </row>
    <row r="75" spans="1:1">
      <c r="A75" s="36"/>
    </row>
    <row r="76" spans="1:1">
      <c r="A76" s="36"/>
    </row>
    <row r="77" spans="1:1">
      <c r="A77" s="36"/>
    </row>
    <row r="78" spans="1:1">
      <c r="A78" s="36"/>
    </row>
    <row r="79" spans="1:1">
      <c r="A79" s="36"/>
    </row>
    <row r="80" spans="1:1">
      <c r="A80" s="36"/>
    </row>
    <row r="81" spans="1:1">
      <c r="A81" s="36"/>
    </row>
    <row r="82" spans="1:1">
      <c r="A82" s="36"/>
    </row>
    <row r="83" spans="1:1">
      <c r="A83" s="36"/>
    </row>
    <row r="84" spans="1:1">
      <c r="A84" s="36"/>
    </row>
    <row r="85" spans="1:1">
      <c r="A85" s="36"/>
    </row>
    <row r="86" spans="1:1">
      <c r="A86" s="36"/>
    </row>
    <row r="87" spans="1:1">
      <c r="A87" s="36"/>
    </row>
    <row r="88" spans="1:1">
      <c r="A88" s="36"/>
    </row>
    <row r="89" spans="1:1">
      <c r="A89" s="36"/>
    </row>
    <row r="90" spans="1:1">
      <c r="A90" s="36"/>
    </row>
    <row r="91" spans="1:1">
      <c r="A91" s="36"/>
    </row>
    <row r="92" spans="1:1">
      <c r="A92" s="36"/>
    </row>
    <row r="93" spans="1:1">
      <c r="A93" s="36"/>
    </row>
    <row r="94" spans="1:1">
      <c r="A94" s="36"/>
    </row>
    <row r="95" spans="1:1">
      <c r="A95" s="36"/>
    </row>
    <row r="96" spans="1:1">
      <c r="A96" s="36"/>
    </row>
    <row r="97" spans="1:1">
      <c r="A97" s="36"/>
    </row>
    <row r="98" spans="1:1">
      <c r="A98" s="36"/>
    </row>
    <row r="99" spans="1:1">
      <c r="A99" s="36"/>
    </row>
    <row r="100" spans="1:1">
      <c r="A100" s="36"/>
    </row>
    <row r="101" spans="1:1">
      <c r="A101" s="36"/>
    </row>
    <row r="102" spans="1:1">
      <c r="A102" s="36"/>
    </row>
    <row r="103" spans="1:1">
      <c r="A103" s="36"/>
    </row>
    <row r="104" spans="1:1">
      <c r="A104" s="36"/>
    </row>
    <row r="105" spans="1:1">
      <c r="A105" s="36"/>
    </row>
    <row r="106" spans="1:1">
      <c r="A106" s="36"/>
    </row>
    <row r="107" spans="1:1">
      <c r="A107" s="36"/>
    </row>
    <row r="108" spans="1:1">
      <c r="A108" s="36"/>
    </row>
    <row r="109" spans="1:1">
      <c r="A109" s="36"/>
    </row>
    <row r="110" spans="1:1">
      <c r="A110" s="36"/>
    </row>
    <row r="111" spans="1:1">
      <c r="A111" s="36"/>
    </row>
    <row r="112" spans="1:1">
      <c r="A112" s="36"/>
    </row>
    <row r="113" spans="1:1">
      <c r="A113" s="36"/>
    </row>
    <row r="114" spans="1:1">
      <c r="A114" s="36"/>
    </row>
    <row r="115" spans="1:1">
      <c r="A115" s="36"/>
    </row>
    <row r="116" spans="1:1">
      <c r="A116" s="36"/>
    </row>
    <row r="117" spans="1:1">
      <c r="A117" s="36"/>
    </row>
    <row r="118" spans="1:1">
      <c r="A118" s="36"/>
    </row>
    <row r="119" spans="1:1">
      <c r="A119" s="36"/>
    </row>
    <row r="120" spans="1:1">
      <c r="A120" s="36"/>
    </row>
    <row r="121" spans="1:1">
      <c r="A121" s="36"/>
    </row>
    <row r="122" spans="1:1">
      <c r="A122" s="36"/>
    </row>
    <row r="123" spans="1:1">
      <c r="A123" s="36"/>
    </row>
    <row r="124" spans="1:1">
      <c r="A124" s="36"/>
    </row>
    <row r="125" spans="1:1">
      <c r="A125" s="36"/>
    </row>
    <row r="126" spans="1:1">
      <c r="A126" s="36"/>
    </row>
    <row r="127" spans="1:1">
      <c r="A127" s="36"/>
    </row>
    <row r="128" spans="1:1">
      <c r="A128" s="36"/>
    </row>
    <row r="129" spans="1:1">
      <c r="A129" s="36"/>
    </row>
    <row r="130" spans="1:1">
      <c r="A130" s="36"/>
    </row>
    <row r="131" spans="1:1">
      <c r="A131" s="36"/>
    </row>
    <row r="132" spans="1:1">
      <c r="A132" s="36"/>
    </row>
    <row r="133" spans="1:1">
      <c r="A133" s="36"/>
    </row>
    <row r="134" spans="1:1">
      <c r="A134" s="36"/>
    </row>
    <row r="135" spans="1:1">
      <c r="A135" s="36"/>
    </row>
    <row r="136" spans="1:1">
      <c r="A136" s="36"/>
    </row>
    <row r="137" spans="1:1">
      <c r="A137" s="36"/>
    </row>
    <row r="138" spans="1:1">
      <c r="A138" s="36"/>
    </row>
    <row r="139" spans="1:1">
      <c r="A139" s="36"/>
    </row>
    <row r="140" spans="1:1">
      <c r="A140" s="36"/>
    </row>
    <row r="141" spans="1:1">
      <c r="A141" s="36"/>
    </row>
    <row r="142" spans="1:1">
      <c r="A142" s="36"/>
    </row>
    <row r="143" spans="1:1">
      <c r="A143" s="36"/>
    </row>
    <row r="144" spans="1:1">
      <c r="A144" s="36"/>
    </row>
    <row r="145" spans="1:1">
      <c r="A145" s="36"/>
    </row>
    <row r="146" spans="1:1">
      <c r="A146" s="36"/>
    </row>
    <row r="147" spans="1:1">
      <c r="A147" s="36"/>
    </row>
    <row r="148" spans="1:1">
      <c r="A148" s="36"/>
    </row>
    <row r="149" spans="1:1">
      <c r="A149" s="36"/>
    </row>
    <row r="150" spans="1:1">
      <c r="A150" s="36"/>
    </row>
    <row r="151" spans="1:1">
      <c r="A151" s="36"/>
    </row>
    <row r="152" spans="1:1">
      <c r="A152" s="36"/>
    </row>
    <row r="153" spans="1:1">
      <c r="A153" s="36"/>
    </row>
    <row r="154" spans="1:1">
      <c r="A154" s="36"/>
    </row>
    <row r="155" spans="1:1">
      <c r="A155" s="36"/>
    </row>
    <row r="156" spans="1:1">
      <c r="A156" s="36"/>
    </row>
    <row r="157" spans="1:1">
      <c r="A157" s="36"/>
    </row>
    <row r="158" spans="1:1">
      <c r="A158" s="36"/>
    </row>
    <row r="159" spans="1:1">
      <c r="A159" s="36"/>
    </row>
    <row r="160" spans="1:1">
      <c r="A160" s="36"/>
    </row>
    <row r="161" spans="1:1">
      <c r="A161" s="36"/>
    </row>
    <row r="162" spans="1:1">
      <c r="A162" s="36"/>
    </row>
    <row r="163" spans="1:1">
      <c r="A163" s="36"/>
    </row>
    <row r="164" spans="1:1">
      <c r="A164" s="36"/>
    </row>
    <row r="165" spans="1:1">
      <c r="A165" s="36"/>
    </row>
    <row r="166" spans="1:1">
      <c r="A166" s="36"/>
    </row>
    <row r="167" spans="1:1">
      <c r="A167" s="36"/>
    </row>
    <row r="168" spans="1:1">
      <c r="A168" s="36"/>
    </row>
    <row r="169" spans="1:1">
      <c r="A169" s="36"/>
    </row>
    <row r="170" spans="1:1">
      <c r="A170" s="36"/>
    </row>
    <row r="171" spans="1:1">
      <c r="A171" s="36"/>
    </row>
    <row r="172" spans="1:1">
      <c r="A172" s="36"/>
    </row>
    <row r="173" spans="1:1">
      <c r="A173" s="36"/>
    </row>
    <row r="174" spans="1:1">
      <c r="A174" s="36"/>
    </row>
    <row r="175" spans="1:1">
      <c r="A175" s="36"/>
    </row>
    <row r="176" spans="1:1">
      <c r="A176" s="36"/>
    </row>
    <row r="177" spans="1:1">
      <c r="A177" s="36"/>
    </row>
    <row r="178" spans="1:1">
      <c r="A178" s="36"/>
    </row>
    <row r="179" spans="1:1">
      <c r="A179" s="36"/>
    </row>
    <row r="180" spans="1:1">
      <c r="A180" s="36"/>
    </row>
    <row r="181" spans="1:1">
      <c r="A181" s="36"/>
    </row>
    <row r="182" spans="1:1">
      <c r="A182" s="36"/>
    </row>
    <row r="183" spans="1:1">
      <c r="A183" s="36"/>
    </row>
    <row r="184" spans="1:1">
      <c r="A184" s="36"/>
    </row>
    <row r="185" spans="1:1">
      <c r="A185" s="36"/>
    </row>
    <row r="186" spans="1:1">
      <c r="A186" s="36"/>
    </row>
    <row r="187" spans="1:1">
      <c r="A187" s="36"/>
    </row>
    <row r="188" spans="1:1">
      <c r="A188" s="36"/>
    </row>
    <row r="189" spans="1:1">
      <c r="A189" s="36"/>
    </row>
    <row r="190" spans="1:1">
      <c r="A190" s="36"/>
    </row>
    <row r="191" spans="1:1">
      <c r="A191" s="36"/>
    </row>
    <row r="192" spans="1:1">
      <c r="A192" s="36"/>
    </row>
    <row r="193" spans="1:1">
      <c r="A193" s="36"/>
    </row>
    <row r="194" spans="1:1">
      <c r="A194" s="36"/>
    </row>
    <row r="195" spans="1:1">
      <c r="A195" s="36"/>
    </row>
    <row r="196" spans="1:1">
      <c r="A196" s="36"/>
    </row>
    <row r="197" spans="1:1">
      <c r="A197" s="36"/>
    </row>
    <row r="198" spans="1:1">
      <c r="A198" s="36"/>
    </row>
    <row r="199" spans="1:1">
      <c r="A199" s="36"/>
    </row>
    <row r="200" spans="1:1">
      <c r="A200" s="36"/>
    </row>
    <row r="201" spans="1:1">
      <c r="A201" s="36"/>
    </row>
    <row r="202" spans="1:1">
      <c r="A202" s="36"/>
    </row>
    <row r="203" spans="1:1">
      <c r="A203" s="36"/>
    </row>
    <row r="204" spans="1:1">
      <c r="A204" s="36"/>
    </row>
    <row r="205" spans="1:1">
      <c r="A205" s="36"/>
    </row>
    <row r="206" spans="1:1">
      <c r="A206" s="36"/>
    </row>
    <row r="207" spans="1:1">
      <c r="A207" s="36"/>
    </row>
    <row r="208" spans="1:1">
      <c r="A208" s="36"/>
    </row>
    <row r="209" spans="1:1">
      <c r="A209" s="36"/>
    </row>
    <row r="210" spans="1:1">
      <c r="A210" s="36"/>
    </row>
    <row r="211" spans="1:1">
      <c r="A211" s="36"/>
    </row>
    <row r="212" spans="1:1">
      <c r="A212" s="36"/>
    </row>
    <row r="213" spans="1:1">
      <c r="A213" s="36"/>
    </row>
    <row r="214" spans="1:1">
      <c r="A214" s="36"/>
    </row>
    <row r="215" spans="1:1">
      <c r="A215" s="36"/>
    </row>
    <row r="216" spans="1:1">
      <c r="A216" s="36"/>
    </row>
    <row r="217" spans="1:1">
      <c r="A217" s="36"/>
    </row>
    <row r="218" spans="1:1">
      <c r="A218" s="36"/>
    </row>
    <row r="219" spans="1:1">
      <c r="A219" s="36"/>
    </row>
    <row r="220" spans="1:1">
      <c r="A220" s="36"/>
    </row>
    <row r="221" spans="1:1">
      <c r="A221" s="36"/>
    </row>
    <row r="222" spans="1:1">
      <c r="A222" s="36"/>
    </row>
    <row r="223" spans="1:1">
      <c r="A223" s="36"/>
    </row>
    <row r="224" spans="1:1">
      <c r="A224" s="36"/>
    </row>
    <row r="225" spans="1:1">
      <c r="A225" s="36"/>
    </row>
    <row r="226" spans="1:1">
      <c r="A226" s="36"/>
    </row>
    <row r="227" spans="1:1">
      <c r="A227" s="36"/>
    </row>
    <row r="228" spans="1:1">
      <c r="A228" s="36"/>
    </row>
    <row r="229" spans="1:1">
      <c r="A229" s="36"/>
    </row>
    <row r="230" spans="1:1">
      <c r="A230" s="36"/>
    </row>
    <row r="231" spans="1:1">
      <c r="A231" s="36"/>
    </row>
    <row r="232" spans="1:1">
      <c r="A232" s="36"/>
    </row>
    <row r="233" spans="1:1">
      <c r="A233" s="36"/>
    </row>
    <row r="234" spans="1:1">
      <c r="A234" s="36"/>
    </row>
    <row r="235" spans="1:1">
      <c r="A235" s="36"/>
    </row>
    <row r="236" spans="1:1">
      <c r="A236" s="36"/>
    </row>
    <row r="237" spans="1:1">
      <c r="A237" s="36"/>
    </row>
    <row r="238" spans="1:1">
      <c r="A238" s="36"/>
    </row>
    <row r="239" spans="1:1">
      <c r="A239" s="36"/>
    </row>
    <row r="240" spans="1:1">
      <c r="A240" s="36"/>
    </row>
    <row r="241" spans="1:1">
      <c r="A241" s="36"/>
    </row>
    <row r="242" spans="1:1">
      <c r="A242" s="36"/>
    </row>
    <row r="243" spans="1:1">
      <c r="A243" s="36"/>
    </row>
    <row r="244" spans="1:1">
      <c r="A244" s="36"/>
    </row>
    <row r="245" spans="1:1">
      <c r="A245" s="36"/>
    </row>
    <row r="246" spans="1:1">
      <c r="A246" s="36"/>
    </row>
    <row r="247" spans="1:1">
      <c r="A247" s="36"/>
    </row>
    <row r="248" spans="1:1">
      <c r="A248" s="36"/>
    </row>
    <row r="249" spans="1:1">
      <c r="A249" s="36"/>
    </row>
    <row r="250" spans="1:1">
      <c r="A250" s="36"/>
    </row>
    <row r="251" spans="1:1">
      <c r="A251" s="36"/>
    </row>
    <row r="252" spans="1:1">
      <c r="A252" s="36"/>
    </row>
    <row r="253" spans="1:1">
      <c r="A253" s="36"/>
    </row>
    <row r="254" spans="1:1">
      <c r="A254" s="36"/>
    </row>
    <row r="255" spans="1:1">
      <c r="A255" s="36"/>
    </row>
    <row r="256" spans="1:1">
      <c r="A256" s="36"/>
    </row>
    <row r="257" spans="1:1">
      <c r="A257" s="36"/>
    </row>
    <row r="258" spans="1:1">
      <c r="A258" s="36"/>
    </row>
    <row r="259" spans="1:1">
      <c r="A259" s="36"/>
    </row>
    <row r="260" spans="1:1">
      <c r="A260" s="36"/>
    </row>
    <row r="261" spans="1:1">
      <c r="A261" s="36"/>
    </row>
    <row r="262" spans="1:1">
      <c r="A262" s="36"/>
    </row>
    <row r="263" spans="1:1">
      <c r="A263" s="36"/>
    </row>
    <row r="264" spans="1:1">
      <c r="A264" s="36"/>
    </row>
    <row r="265" spans="1:1">
      <c r="A265" s="36"/>
    </row>
    <row r="266" spans="1:1">
      <c r="A266" s="36"/>
    </row>
    <row r="267" spans="1:1">
      <c r="A267" s="36"/>
    </row>
    <row r="268" spans="1:1">
      <c r="A268" s="36"/>
    </row>
    <row r="269" spans="1:1">
      <c r="A269" s="36"/>
    </row>
    <row r="270" spans="1:1">
      <c r="A270" s="36"/>
    </row>
    <row r="271" spans="1:1">
      <c r="A271" s="36"/>
    </row>
    <row r="272" spans="1:1">
      <c r="A272" s="36"/>
    </row>
    <row r="273" spans="1:1">
      <c r="A273" s="36"/>
    </row>
    <row r="274" spans="1:1">
      <c r="A274" s="36"/>
    </row>
    <row r="275" spans="1:1">
      <c r="A275" s="36"/>
    </row>
    <row r="276" spans="1:1">
      <c r="A276" s="36"/>
    </row>
    <row r="277" spans="1:1">
      <c r="A277" s="36"/>
    </row>
    <row r="278" spans="1:1">
      <c r="A278" s="36"/>
    </row>
    <row r="279" spans="1:1">
      <c r="A279" s="36"/>
    </row>
    <row r="280" spans="1:1">
      <c r="A280" s="36"/>
    </row>
    <row r="281" spans="1:1">
      <c r="A281" s="36"/>
    </row>
    <row r="282" spans="1:1">
      <c r="A282" s="36"/>
    </row>
    <row r="283" spans="1:1">
      <c r="A283" s="36"/>
    </row>
    <row r="284" spans="1:1">
      <c r="A284" s="36"/>
    </row>
    <row r="285" spans="1:1">
      <c r="A285" s="36"/>
    </row>
    <row r="286" spans="1:1">
      <c r="A286" s="36"/>
    </row>
    <row r="287" spans="1:1">
      <c r="A287" s="36"/>
    </row>
    <row r="288" spans="1:1">
      <c r="A288" s="36"/>
    </row>
    <row r="289" spans="1:1">
      <c r="A289" s="36"/>
    </row>
    <row r="290" spans="1:1">
      <c r="A290" s="36"/>
    </row>
    <row r="291" spans="1:1">
      <c r="A291" s="36"/>
    </row>
    <row r="292" spans="1:1">
      <c r="A292" s="36"/>
    </row>
    <row r="293" spans="1:1">
      <c r="A293" s="36"/>
    </row>
    <row r="294" spans="1:1">
      <c r="A294" s="36"/>
    </row>
    <row r="295" spans="1:1">
      <c r="A295" s="36"/>
    </row>
    <row r="296" spans="1:1">
      <c r="A296" s="36"/>
    </row>
    <row r="297" spans="1:1">
      <c r="A297" s="36"/>
    </row>
    <row r="298" spans="1:1">
      <c r="A298" s="36"/>
    </row>
    <row r="299" spans="1:1">
      <c r="A299" s="36"/>
    </row>
    <row r="300" spans="1:1">
      <c r="A300" s="36"/>
    </row>
    <row r="301" spans="1:1">
      <c r="A301" s="36"/>
    </row>
    <row r="302" spans="1:1">
      <c r="A302" s="36"/>
    </row>
    <row r="303" spans="1:1">
      <c r="A303" s="36"/>
    </row>
    <row r="304" spans="1:1">
      <c r="A304" s="36"/>
    </row>
    <row r="305" spans="1:1">
      <c r="A305" s="36"/>
    </row>
    <row r="306" spans="1:1">
      <c r="A306" s="36"/>
    </row>
    <row r="307" spans="1:1">
      <c r="A307" s="36"/>
    </row>
    <row r="308" spans="1:1">
      <c r="A308" s="36"/>
    </row>
    <row r="309" spans="1:1">
      <c r="A309" s="36"/>
    </row>
    <row r="310" spans="1:1">
      <c r="A310" s="36"/>
    </row>
    <row r="311" spans="1:1">
      <c r="A311" s="36"/>
    </row>
    <row r="312" spans="1:1">
      <c r="A312" s="36"/>
    </row>
    <row r="313" spans="1:1">
      <c r="A313" s="36"/>
    </row>
    <row r="314" spans="1:1">
      <c r="A314" s="36"/>
    </row>
    <row r="315" spans="1:1">
      <c r="A315" s="36"/>
    </row>
    <row r="316" spans="1:1">
      <c r="A316" s="36"/>
    </row>
    <row r="317" spans="1:1">
      <c r="A317" s="36"/>
    </row>
    <row r="318" spans="1:1">
      <c r="A318" s="36"/>
    </row>
    <row r="319" spans="1:1">
      <c r="A319" s="36"/>
    </row>
    <row r="320" spans="1:1">
      <c r="A320" s="36"/>
    </row>
    <row r="321" spans="1:1">
      <c r="A321" s="36"/>
    </row>
    <row r="322" spans="1:1">
      <c r="A322" s="36"/>
    </row>
    <row r="323" spans="1:1">
      <c r="A323" s="36"/>
    </row>
    <row r="324" spans="1:1">
      <c r="A324" s="36"/>
    </row>
    <row r="325" spans="1:1">
      <c r="A325" s="36"/>
    </row>
    <row r="326" spans="1:1">
      <c r="A326" s="36"/>
    </row>
    <row r="327" spans="1:1">
      <c r="A327" s="36"/>
    </row>
    <row r="328" spans="1:1">
      <c r="A328" s="36"/>
    </row>
    <row r="329" spans="1:1">
      <c r="A329" s="36"/>
    </row>
    <row r="330" spans="1:1">
      <c r="A330" s="36"/>
    </row>
    <row r="331" spans="1:1">
      <c r="A331" s="36"/>
    </row>
    <row r="332" spans="1:1">
      <c r="A332" s="36"/>
    </row>
    <row r="333" spans="1:1">
      <c r="A333" s="36"/>
    </row>
    <row r="334" spans="1:1">
      <c r="A334" s="36"/>
    </row>
    <row r="335" spans="1:1">
      <c r="A335" s="36"/>
    </row>
    <row r="336" spans="1:1">
      <c r="A336" s="36"/>
    </row>
    <row r="337" spans="1:1">
      <c r="A337" s="36"/>
    </row>
    <row r="338" spans="1:1">
      <c r="A338" s="36"/>
    </row>
    <row r="339" spans="1:1">
      <c r="A339" s="40"/>
    </row>
    <row r="340" spans="1:1">
      <c r="A340" s="40"/>
    </row>
    <row r="341" spans="1:1">
      <c r="A341" s="40"/>
    </row>
    <row r="342" spans="1:1">
      <c r="A342" s="40"/>
    </row>
    <row r="343" spans="1:1">
      <c r="A343" s="40"/>
    </row>
    <row r="344" spans="1:1">
      <c r="A344" s="40"/>
    </row>
    <row r="345" spans="1:1">
      <c r="A345" s="40"/>
    </row>
    <row r="346" spans="1:1">
      <c r="A346" s="40"/>
    </row>
    <row r="347" spans="1:1">
      <c r="A347" s="40"/>
    </row>
    <row r="348" spans="1:1">
      <c r="A348" s="40"/>
    </row>
    <row r="349" spans="1:1">
      <c r="A349" s="40"/>
    </row>
    <row r="350" spans="1:1">
      <c r="A350" s="40"/>
    </row>
    <row r="351" spans="1:1">
      <c r="A351" s="40"/>
    </row>
    <row r="352" spans="1:1">
      <c r="A352" s="40"/>
    </row>
    <row r="353" spans="1:1">
      <c r="A353" s="40"/>
    </row>
    <row r="354" spans="1:1">
      <c r="A354" s="40"/>
    </row>
    <row r="355" spans="1:1">
      <c r="A355" s="40"/>
    </row>
    <row r="356" spans="1:1">
      <c r="A356" s="40"/>
    </row>
    <row r="357" spans="1:1">
      <c r="A357" s="40"/>
    </row>
    <row r="358" spans="1:1">
      <c r="A358" s="40"/>
    </row>
    <row r="359" spans="1:1">
      <c r="A359" s="40"/>
    </row>
    <row r="360" spans="1:1">
      <c r="A360" s="40"/>
    </row>
    <row r="361" spans="1:1">
      <c r="A361" s="40"/>
    </row>
    <row r="362" spans="1:1">
      <c r="A362" s="40"/>
    </row>
    <row r="363" spans="1:1">
      <c r="A363" s="40"/>
    </row>
    <row r="364" spans="1:1">
      <c r="A364" s="40"/>
    </row>
    <row r="365" spans="1:1">
      <c r="A365" s="40"/>
    </row>
    <row r="366" spans="1:1">
      <c r="A366" s="40"/>
    </row>
    <row r="367" spans="1:1">
      <c r="A367" s="40"/>
    </row>
    <row r="368" spans="1:1">
      <c r="A368" s="40"/>
    </row>
    <row r="369" spans="1:1">
      <c r="A369" s="40"/>
    </row>
    <row r="370" spans="1:1">
      <c r="A370" s="40"/>
    </row>
    <row r="371" spans="1:1">
      <c r="A371" s="40"/>
    </row>
    <row r="372" spans="1:1">
      <c r="A372" s="40"/>
    </row>
    <row r="373" spans="1:1">
      <c r="A373" s="40"/>
    </row>
    <row r="374" spans="1:1">
      <c r="A374" s="40"/>
    </row>
    <row r="375" spans="1:1">
      <c r="A375" s="40"/>
    </row>
    <row r="376" spans="1:1">
      <c r="A376" s="40"/>
    </row>
    <row r="377" spans="1:1">
      <c r="A377" s="40"/>
    </row>
    <row r="378" spans="1:1">
      <c r="A378" s="40"/>
    </row>
    <row r="379" spans="1:1">
      <c r="A379" s="40"/>
    </row>
    <row r="380" spans="1:1">
      <c r="A380" s="40"/>
    </row>
    <row r="381" spans="1:1">
      <c r="A381" s="40"/>
    </row>
    <row r="382" spans="1:1">
      <c r="A382" s="40"/>
    </row>
    <row r="383" spans="1:1">
      <c r="A383" s="40"/>
    </row>
    <row r="384" spans="1:1">
      <c r="A384" s="40"/>
    </row>
    <row r="385" spans="1:1">
      <c r="A385" s="40"/>
    </row>
    <row r="386" spans="1:1">
      <c r="A386" s="40"/>
    </row>
    <row r="387" spans="1:1">
      <c r="A387" s="40"/>
    </row>
    <row r="388" spans="1:1">
      <c r="A388" s="40"/>
    </row>
    <row r="389" spans="1:1">
      <c r="A389" s="40"/>
    </row>
    <row r="390" spans="1:1">
      <c r="A390" s="40"/>
    </row>
    <row r="391" spans="1:1">
      <c r="A391" s="40"/>
    </row>
    <row r="392" spans="1:1">
      <c r="A392" s="40"/>
    </row>
    <row r="393" spans="1:1">
      <c r="A393" s="40"/>
    </row>
    <row r="394" spans="1:1">
      <c r="A394" s="40"/>
    </row>
    <row r="395" spans="1:1">
      <c r="A395" s="40"/>
    </row>
    <row r="396" spans="1:1">
      <c r="A396" s="40"/>
    </row>
    <row r="397" spans="1:1">
      <c r="A397" s="40"/>
    </row>
    <row r="398" spans="1:1">
      <c r="A398" s="40"/>
    </row>
    <row r="399" spans="1:1">
      <c r="A399" s="40"/>
    </row>
    <row r="400" spans="1:1">
      <c r="A400" s="40"/>
    </row>
    <row r="401" spans="1:1">
      <c r="A401" s="40"/>
    </row>
    <row r="402" spans="1:1">
      <c r="A402" s="40"/>
    </row>
    <row r="403" spans="1:1">
      <c r="A403" s="40"/>
    </row>
    <row r="404" spans="1:1">
      <c r="A404" s="40"/>
    </row>
    <row r="405" spans="1:1">
      <c r="A405" s="40"/>
    </row>
    <row r="406" spans="1:1">
      <c r="A406" s="40"/>
    </row>
    <row r="407" spans="1:1">
      <c r="A407" s="40"/>
    </row>
    <row r="408" spans="1:1">
      <c r="A408" s="40"/>
    </row>
    <row r="409" spans="1:1">
      <c r="A409" s="40"/>
    </row>
    <row r="410" spans="1:1">
      <c r="A410" s="40"/>
    </row>
    <row r="411" spans="1:1">
      <c r="A411" s="40"/>
    </row>
    <row r="412" spans="1:1">
      <c r="A412" s="40"/>
    </row>
    <row r="413" spans="1:1">
      <c r="A413" s="40"/>
    </row>
    <row r="414" spans="1:1">
      <c r="A414" s="40"/>
    </row>
    <row r="415" spans="1:1">
      <c r="A415" s="40"/>
    </row>
    <row r="416" spans="1:1">
      <c r="A416" s="40"/>
    </row>
    <row r="417" spans="1:1">
      <c r="A417" s="40"/>
    </row>
    <row r="418" spans="1:1">
      <c r="A418" s="40"/>
    </row>
    <row r="419" spans="1:1">
      <c r="A419" s="40"/>
    </row>
    <row r="420" spans="1:1">
      <c r="A420" s="40"/>
    </row>
    <row r="421" spans="1:1">
      <c r="A421" s="40"/>
    </row>
    <row r="422" spans="1:1">
      <c r="A422" s="40"/>
    </row>
    <row r="423" spans="1:1">
      <c r="A423" s="40"/>
    </row>
    <row r="424" spans="1:1">
      <c r="A424" s="40"/>
    </row>
    <row r="425" spans="1:1">
      <c r="A425" s="40"/>
    </row>
    <row r="426" spans="1:1">
      <c r="A426" s="40"/>
    </row>
    <row r="427" spans="1:1">
      <c r="A427" s="40"/>
    </row>
    <row r="428" spans="1:1">
      <c r="A428" s="40"/>
    </row>
    <row r="429" spans="1:1">
      <c r="A429" s="40"/>
    </row>
    <row r="430" spans="1:1">
      <c r="A430" s="40"/>
    </row>
    <row r="431" spans="1:1">
      <c r="A431" s="40"/>
    </row>
    <row r="432" spans="1:1">
      <c r="A432" s="40"/>
    </row>
    <row r="433" spans="1:1">
      <c r="A433" s="40"/>
    </row>
    <row r="434" spans="1:1">
      <c r="A434" s="40"/>
    </row>
    <row r="435" spans="1:1">
      <c r="A435" s="40"/>
    </row>
    <row r="436" spans="1:1">
      <c r="A436" s="40"/>
    </row>
    <row r="437" spans="1:1">
      <c r="A437" s="40"/>
    </row>
    <row r="438" spans="1:1">
      <c r="A438" s="40"/>
    </row>
    <row r="439" spans="1:1">
      <c r="A439" s="40"/>
    </row>
    <row r="440" spans="1:1">
      <c r="A440" s="40"/>
    </row>
    <row r="441" spans="1:1">
      <c r="A441" s="40"/>
    </row>
    <row r="442" spans="1:1">
      <c r="A442" s="40"/>
    </row>
    <row r="443" spans="1:1">
      <c r="A443" s="40"/>
    </row>
    <row r="444" spans="1:1">
      <c r="A444" s="40"/>
    </row>
    <row r="445" spans="1:1">
      <c r="A445" s="40"/>
    </row>
    <row r="446" spans="1:1">
      <c r="A446" s="40"/>
    </row>
    <row r="447" spans="1:1">
      <c r="A447" s="40"/>
    </row>
    <row r="448" spans="1:1">
      <c r="A448" s="40"/>
    </row>
    <row r="449" spans="1:1">
      <c r="A449" s="40"/>
    </row>
    <row r="450" spans="1:1">
      <c r="A450" s="40"/>
    </row>
    <row r="451" spans="1:1">
      <c r="A451" s="40"/>
    </row>
    <row r="452" spans="1:1">
      <c r="A452" s="40"/>
    </row>
    <row r="453" spans="1:1">
      <c r="A453" s="40"/>
    </row>
    <row r="454" spans="1:1">
      <c r="A454" s="40"/>
    </row>
    <row r="455" spans="1:1">
      <c r="A455" s="40"/>
    </row>
    <row r="456" spans="1:1">
      <c r="A456" s="40"/>
    </row>
    <row r="457" spans="1:1">
      <c r="A457" s="40"/>
    </row>
    <row r="458" spans="1:1">
      <c r="A458" s="40"/>
    </row>
    <row r="459" spans="1:1">
      <c r="A459" s="40"/>
    </row>
    <row r="460" spans="1:1">
      <c r="A460" s="40"/>
    </row>
    <row r="461" spans="1:1">
      <c r="A461" s="40"/>
    </row>
    <row r="462" spans="1:1">
      <c r="A462" s="40"/>
    </row>
    <row r="463" spans="1:1">
      <c r="A463" s="40"/>
    </row>
    <row r="464" spans="1:1">
      <c r="A464" s="40"/>
    </row>
    <row r="465" spans="1:1">
      <c r="A465" s="40"/>
    </row>
    <row r="466" spans="1:1">
      <c r="A466" s="40"/>
    </row>
    <row r="467" spans="1:1">
      <c r="A467" s="40"/>
    </row>
    <row r="468" spans="1:1">
      <c r="A468" s="40"/>
    </row>
    <row r="469" spans="1:1">
      <c r="A469" s="40"/>
    </row>
    <row r="470" spans="1:1">
      <c r="A470" s="40"/>
    </row>
    <row r="471" spans="1:1">
      <c r="A471" s="40"/>
    </row>
    <row r="472" spans="1:1">
      <c r="A472" s="40"/>
    </row>
    <row r="473" spans="1:1">
      <c r="A473" s="40"/>
    </row>
    <row r="474" spans="1:1">
      <c r="A474" s="40"/>
    </row>
    <row r="475" spans="1:1">
      <c r="A475" s="40"/>
    </row>
    <row r="476" spans="1:1">
      <c r="A476" s="40"/>
    </row>
    <row r="477" spans="1:1">
      <c r="A477" s="40"/>
    </row>
    <row r="478" spans="1:1">
      <c r="A478" s="40"/>
    </row>
    <row r="479" spans="1:1">
      <c r="A479" s="40"/>
    </row>
    <row r="480" spans="1:1">
      <c r="A480" s="40"/>
    </row>
    <row r="481" spans="1:1">
      <c r="A481" s="40"/>
    </row>
    <row r="482" spans="1:1">
      <c r="A482" s="40"/>
    </row>
    <row r="483" spans="1:1">
      <c r="A483" s="40"/>
    </row>
    <row r="484" spans="1:1">
      <c r="A484" s="40"/>
    </row>
    <row r="485" spans="1:1">
      <c r="A485" s="40"/>
    </row>
    <row r="486" spans="1:1">
      <c r="A486" s="40"/>
    </row>
    <row r="487" spans="1:1">
      <c r="A487" s="40"/>
    </row>
    <row r="488" spans="1:1">
      <c r="A488" s="40"/>
    </row>
    <row r="489" spans="1:1">
      <c r="A489" s="40"/>
    </row>
    <row r="490" spans="1:1">
      <c r="A490" s="40"/>
    </row>
    <row r="491" spans="1:1">
      <c r="A491" s="40"/>
    </row>
    <row r="492" spans="1:1">
      <c r="A492" s="40"/>
    </row>
    <row r="493" spans="1:1">
      <c r="A493" s="40"/>
    </row>
    <row r="494" spans="1:1">
      <c r="A494" s="40"/>
    </row>
    <row r="495" spans="1:1">
      <c r="A495" s="40"/>
    </row>
    <row r="496" spans="1:1">
      <c r="A496" s="40"/>
    </row>
    <row r="497" spans="1:1">
      <c r="A497" s="40"/>
    </row>
    <row r="498" spans="1:1">
      <c r="A498" s="40"/>
    </row>
    <row r="499" spans="1:1">
      <c r="A499" s="40"/>
    </row>
    <row r="500" spans="1:1">
      <c r="A500" s="40"/>
    </row>
    <row r="501" spans="1:1">
      <c r="A501" s="40"/>
    </row>
    <row r="502" spans="1:1">
      <c r="A502" s="40"/>
    </row>
    <row r="503" spans="1:1">
      <c r="A503" s="40"/>
    </row>
    <row r="504" spans="1:1">
      <c r="A504" s="40"/>
    </row>
    <row r="505" spans="1:1">
      <c r="A505" s="40"/>
    </row>
    <row r="506" spans="1:1">
      <c r="A506" s="40"/>
    </row>
    <row r="507" spans="1:1">
      <c r="A507" s="40"/>
    </row>
    <row r="508" spans="1:1">
      <c r="A508" s="40"/>
    </row>
    <row r="509" spans="1:1">
      <c r="A509" s="40"/>
    </row>
    <row r="510" spans="1:1">
      <c r="A510" s="40"/>
    </row>
    <row r="511" spans="1:1">
      <c r="A511" s="40"/>
    </row>
    <row r="512" spans="1:1">
      <c r="A512" s="40"/>
    </row>
    <row r="513" spans="1:1">
      <c r="A513" s="40"/>
    </row>
    <row r="514" spans="1:1">
      <c r="A514" s="40"/>
    </row>
    <row r="515" spans="1:1">
      <c r="A515" s="40"/>
    </row>
    <row r="516" spans="1:1">
      <c r="A516" s="40"/>
    </row>
    <row r="517" spans="1:1">
      <c r="A517" s="40"/>
    </row>
    <row r="518" spans="1:1">
      <c r="A518" s="40"/>
    </row>
    <row r="519" spans="1:1">
      <c r="A519" s="40"/>
    </row>
    <row r="520" spans="1:1">
      <c r="A520" s="40"/>
    </row>
    <row r="521" spans="1:1">
      <c r="A521" s="40"/>
    </row>
    <row r="522" spans="1:1">
      <c r="A522" s="40"/>
    </row>
    <row r="523" spans="1:1">
      <c r="A523" s="40"/>
    </row>
    <row r="524" spans="1:1">
      <c r="A524" s="40"/>
    </row>
    <row r="525" spans="1:1">
      <c r="A525" s="40"/>
    </row>
    <row r="526" spans="1:1">
      <c r="A526" s="40"/>
    </row>
    <row r="527" spans="1:1">
      <c r="A527" s="40"/>
    </row>
    <row r="528" spans="1:1">
      <c r="A528" s="40"/>
    </row>
    <row r="529" spans="1:1">
      <c r="A529" s="40"/>
    </row>
    <row r="530" spans="1:1">
      <c r="A530" s="40"/>
    </row>
    <row r="531" spans="1:1">
      <c r="A531" s="40"/>
    </row>
    <row r="532" spans="1:1">
      <c r="A532" s="40"/>
    </row>
    <row r="533" spans="1:1">
      <c r="A533" s="40"/>
    </row>
    <row r="534" spans="1:1">
      <c r="A534" s="40"/>
    </row>
    <row r="535" spans="1:1">
      <c r="A535" s="40"/>
    </row>
    <row r="536" spans="1:1">
      <c r="A536" s="40"/>
    </row>
    <row r="537" spans="1:1">
      <c r="A537" s="40"/>
    </row>
    <row r="538" spans="1:1">
      <c r="A538" s="40"/>
    </row>
    <row r="539" spans="1:1">
      <c r="A539" s="40"/>
    </row>
    <row r="540" spans="1:1">
      <c r="A540" s="40"/>
    </row>
    <row r="541" spans="1:1">
      <c r="A541" s="40"/>
    </row>
    <row r="542" spans="1:1">
      <c r="A542" s="40"/>
    </row>
    <row r="543" spans="1:1">
      <c r="A543" s="40"/>
    </row>
    <row r="544" spans="1:1">
      <c r="A544" s="40"/>
    </row>
    <row r="545" spans="1:1">
      <c r="A545" s="40"/>
    </row>
    <row r="546" spans="1:1">
      <c r="A546" s="40"/>
    </row>
    <row r="547" spans="1:1">
      <c r="A547" s="40"/>
    </row>
    <row r="548" spans="1:1">
      <c r="A548" s="40"/>
    </row>
    <row r="549" spans="1:1">
      <c r="A549" s="40"/>
    </row>
    <row r="550" spans="1:1">
      <c r="A550" s="40"/>
    </row>
    <row r="551" spans="1:1">
      <c r="A551" s="40"/>
    </row>
    <row r="552" spans="1:1">
      <c r="A552" s="40"/>
    </row>
    <row r="553" spans="1:1">
      <c r="A553" s="40"/>
    </row>
    <row r="554" spans="1:1">
      <c r="A554" s="40"/>
    </row>
    <row r="555" spans="1:1">
      <c r="A555" s="40"/>
    </row>
    <row r="556" spans="1:1">
      <c r="A556" s="40"/>
    </row>
    <row r="557" spans="1:1">
      <c r="A557" s="40"/>
    </row>
    <row r="558" spans="1:1">
      <c r="A558" s="40"/>
    </row>
    <row r="559" spans="1:1">
      <c r="A559" s="40"/>
    </row>
    <row r="560" spans="1:1">
      <c r="A560" s="40"/>
    </row>
    <row r="561" spans="1:1">
      <c r="A561" s="40"/>
    </row>
    <row r="562" spans="1:1">
      <c r="A562" s="40"/>
    </row>
    <row r="563" spans="1:1">
      <c r="A563" s="40"/>
    </row>
    <row r="564" spans="1:1">
      <c r="A564" s="40"/>
    </row>
    <row r="565" spans="1:1">
      <c r="A565" s="40"/>
    </row>
    <row r="566" spans="1:1">
      <c r="A566" s="40"/>
    </row>
    <row r="567" spans="1:1">
      <c r="A567" s="40"/>
    </row>
    <row r="568" spans="1:1">
      <c r="A568" s="40"/>
    </row>
    <row r="569" spans="1:1">
      <c r="A569" s="40"/>
    </row>
    <row r="570" spans="1:1">
      <c r="A570" s="40"/>
    </row>
    <row r="571" spans="1:1">
      <c r="A571" s="40"/>
    </row>
    <row r="572" spans="1:1">
      <c r="A572" s="40"/>
    </row>
    <row r="573" spans="1:1">
      <c r="A573" s="40"/>
    </row>
    <row r="574" spans="1:1">
      <c r="A574" s="40"/>
    </row>
    <row r="575" spans="1:1">
      <c r="A575" s="40"/>
    </row>
    <row r="576" spans="1:1">
      <c r="A576" s="40"/>
    </row>
    <row r="577" spans="1:1">
      <c r="A577" s="40"/>
    </row>
    <row r="578" spans="1:1">
      <c r="A578" s="40"/>
    </row>
    <row r="579" spans="1:1">
      <c r="A579" s="40"/>
    </row>
    <row r="580" spans="1:1">
      <c r="A580" s="40"/>
    </row>
    <row r="581" spans="1:1">
      <c r="A581" s="40"/>
    </row>
    <row r="582" spans="1:1">
      <c r="A582" s="40"/>
    </row>
    <row r="583" spans="1:1">
      <c r="A583" s="40"/>
    </row>
    <row r="584" spans="1:1">
      <c r="A584" s="40"/>
    </row>
    <row r="585" spans="1:1">
      <c r="A585" s="40"/>
    </row>
    <row r="586" spans="1:1">
      <c r="A586" s="40"/>
    </row>
    <row r="587" spans="1:1">
      <c r="A587" s="40"/>
    </row>
    <row r="588" spans="1:1">
      <c r="A588" s="40"/>
    </row>
    <row r="589" spans="1:1">
      <c r="A589" s="40"/>
    </row>
    <row r="590" spans="1:1">
      <c r="A590" s="40"/>
    </row>
    <row r="591" spans="1:1">
      <c r="A591" s="40"/>
    </row>
    <row r="592" spans="1:1">
      <c r="A592" s="40"/>
    </row>
    <row r="593" spans="1:1">
      <c r="A593" s="40"/>
    </row>
    <row r="594" spans="1:1">
      <c r="A594" s="40"/>
    </row>
    <row r="595" spans="1:1">
      <c r="A595" s="40"/>
    </row>
    <row r="596" spans="1:1">
      <c r="A596" s="40"/>
    </row>
    <row r="597" spans="1:1">
      <c r="A597" s="40"/>
    </row>
    <row r="598" spans="1:1">
      <c r="A598" s="40"/>
    </row>
    <row r="599" spans="1:1">
      <c r="A599" s="40"/>
    </row>
    <row r="600" spans="1:1">
      <c r="A600" s="40"/>
    </row>
    <row r="601" spans="1:1">
      <c r="A601" s="40"/>
    </row>
    <row r="602" spans="1:1">
      <c r="A602" s="40"/>
    </row>
    <row r="603" spans="1:1">
      <c r="A603" s="40"/>
    </row>
    <row r="604" spans="1:1">
      <c r="A604" s="40"/>
    </row>
    <row r="605" spans="1:1">
      <c r="A605" s="40"/>
    </row>
    <row r="606" spans="1:1">
      <c r="A606" s="40"/>
    </row>
    <row r="607" spans="1:1">
      <c r="A607" s="40"/>
    </row>
    <row r="608" spans="1:1">
      <c r="A608" s="40"/>
    </row>
    <row r="609" spans="1:1">
      <c r="A609" s="40"/>
    </row>
    <row r="610" spans="1:1">
      <c r="A610" s="40"/>
    </row>
    <row r="611" spans="1:1">
      <c r="A611" s="40"/>
    </row>
    <row r="612" spans="1:1">
      <c r="A612" s="40"/>
    </row>
    <row r="613" spans="1:1">
      <c r="A613" s="40"/>
    </row>
    <row r="614" spans="1:1">
      <c r="A614" s="40"/>
    </row>
    <row r="615" spans="1:1">
      <c r="A615" s="40"/>
    </row>
    <row r="616" spans="1:1">
      <c r="A616" s="40"/>
    </row>
    <row r="617" spans="1:1">
      <c r="A617" s="40"/>
    </row>
    <row r="618" spans="1:1">
      <c r="A618" s="40"/>
    </row>
    <row r="619" spans="1:1">
      <c r="A619" s="40"/>
    </row>
    <row r="620" spans="1:1">
      <c r="A620" s="40"/>
    </row>
    <row r="621" spans="1:1">
      <c r="A621" s="40"/>
    </row>
    <row r="622" spans="1:1">
      <c r="A622" s="40"/>
    </row>
    <row r="623" spans="1:1">
      <c r="A623" s="40"/>
    </row>
    <row r="624" spans="1:1">
      <c r="A624" s="40"/>
    </row>
    <row r="625" spans="1:1">
      <c r="A625" s="40"/>
    </row>
    <row r="626" spans="1:1">
      <c r="A626" s="40"/>
    </row>
    <row r="627" spans="1:1">
      <c r="A627" s="40"/>
    </row>
    <row r="628" spans="1:1">
      <c r="A628" s="40"/>
    </row>
    <row r="629" spans="1:1">
      <c r="A629" s="40"/>
    </row>
    <row r="630" spans="1:1">
      <c r="A630" s="40"/>
    </row>
    <row r="631" spans="1:1">
      <c r="A631" s="40"/>
    </row>
    <row r="632" spans="1:1">
      <c r="A632" s="40"/>
    </row>
    <row r="633" spans="1:1">
      <c r="A633" s="40"/>
    </row>
    <row r="634" spans="1:1">
      <c r="A634" s="40"/>
    </row>
    <row r="635" spans="1:1">
      <c r="A635" s="40"/>
    </row>
    <row r="636" spans="1:1">
      <c r="A636" s="40"/>
    </row>
    <row r="637" spans="1:1">
      <c r="A637" s="40"/>
    </row>
    <row r="638" spans="1:1">
      <c r="A638" s="40"/>
    </row>
    <row r="639" spans="1:1">
      <c r="A639" s="40"/>
    </row>
    <row r="640" spans="1:1">
      <c r="A640" s="40"/>
    </row>
    <row r="641" spans="1:1">
      <c r="A641" s="40"/>
    </row>
    <row r="642" spans="1:1">
      <c r="A642" s="40"/>
    </row>
    <row r="643" spans="1:1">
      <c r="A643" s="40"/>
    </row>
    <row r="644" spans="1:1">
      <c r="A644" s="40"/>
    </row>
    <row r="645" spans="1:1">
      <c r="A645" s="40"/>
    </row>
    <row r="646" spans="1:1">
      <c r="A646" s="40"/>
    </row>
    <row r="647" spans="1:1">
      <c r="A647" s="40"/>
    </row>
    <row r="648" spans="1:1">
      <c r="A648" s="40"/>
    </row>
    <row r="649" spans="1:1">
      <c r="A649" s="40"/>
    </row>
    <row r="650" spans="1:1">
      <c r="A650" s="40"/>
    </row>
    <row r="651" spans="1:1">
      <c r="A651" s="40"/>
    </row>
    <row r="652" spans="1:1">
      <c r="A652" s="40"/>
    </row>
    <row r="653" spans="1:1">
      <c r="A653" s="40"/>
    </row>
    <row r="654" spans="1:1">
      <c r="A654" s="40"/>
    </row>
    <row r="655" spans="1:1">
      <c r="A655" s="40"/>
    </row>
    <row r="656" spans="1:1">
      <c r="A656" s="40"/>
    </row>
    <row r="657" spans="1:1">
      <c r="A657" s="40"/>
    </row>
    <row r="658" spans="1:1">
      <c r="A658" s="40"/>
    </row>
    <row r="659" spans="1:1">
      <c r="A659" s="40"/>
    </row>
    <row r="660" spans="1:1">
      <c r="A660" s="40"/>
    </row>
    <row r="661" spans="1:1">
      <c r="A661" s="40"/>
    </row>
    <row r="662" spans="1:1">
      <c r="A662" s="40"/>
    </row>
    <row r="663" spans="1:1">
      <c r="A663" s="40"/>
    </row>
    <row r="664" spans="1:1">
      <c r="A664" s="40"/>
    </row>
    <row r="665" spans="1:1">
      <c r="A665" s="40"/>
    </row>
    <row r="666" spans="1:1">
      <c r="A666" s="40"/>
    </row>
    <row r="667" spans="1:1">
      <c r="A667" s="40"/>
    </row>
    <row r="668" spans="1:1">
      <c r="A668" s="40"/>
    </row>
    <row r="669" spans="1:1">
      <c r="A669" s="40"/>
    </row>
    <row r="670" spans="1:1">
      <c r="A670" s="40"/>
    </row>
    <row r="671" spans="1:1">
      <c r="A671" s="40"/>
    </row>
    <row r="672" spans="1:1">
      <c r="A672" s="40"/>
    </row>
    <row r="673" spans="1:1">
      <c r="A673" s="40"/>
    </row>
    <row r="674" spans="1:1">
      <c r="A674" s="40"/>
    </row>
    <row r="675" spans="1:1">
      <c r="A675" s="40"/>
    </row>
    <row r="676" spans="1:1">
      <c r="A676" s="40"/>
    </row>
    <row r="677" spans="1:1">
      <c r="A677" s="40"/>
    </row>
    <row r="678" spans="1:1">
      <c r="A678" s="40"/>
    </row>
    <row r="679" spans="1:1">
      <c r="A679" s="40"/>
    </row>
    <row r="680" spans="1:1">
      <c r="A680" s="40"/>
    </row>
    <row r="681" spans="1:1">
      <c r="A681" s="40"/>
    </row>
    <row r="682" spans="1:1">
      <c r="A682" s="40"/>
    </row>
    <row r="683" spans="1:1">
      <c r="A683" s="40"/>
    </row>
    <row r="684" spans="1:1">
      <c r="A684" s="40"/>
    </row>
    <row r="685" spans="1:1">
      <c r="A685" s="40"/>
    </row>
    <row r="686" spans="1:1">
      <c r="A686" s="40"/>
    </row>
    <row r="687" spans="1:1">
      <c r="A687" s="40"/>
    </row>
    <row r="688" spans="1:1">
      <c r="A688" s="40"/>
    </row>
    <row r="689" spans="1:1">
      <c r="A689" s="40"/>
    </row>
    <row r="690" spans="1:1">
      <c r="A690" s="40"/>
    </row>
    <row r="691" spans="1:1">
      <c r="A691" s="40"/>
    </row>
    <row r="692" spans="1:1">
      <c r="A692" s="40"/>
    </row>
    <row r="693" spans="1:1">
      <c r="A693" s="40"/>
    </row>
    <row r="694" spans="1:1">
      <c r="A694" s="40"/>
    </row>
    <row r="695" spans="1:1">
      <c r="A695" s="40"/>
    </row>
    <row r="696" spans="1:1">
      <c r="A696" s="40"/>
    </row>
    <row r="697" spans="1:1">
      <c r="A697" s="40"/>
    </row>
    <row r="698" spans="1:1">
      <c r="A698" s="40"/>
    </row>
    <row r="699" spans="1:1">
      <c r="A699" s="40"/>
    </row>
    <row r="700" spans="1:1">
      <c r="A700" s="40"/>
    </row>
    <row r="701" spans="1:1">
      <c r="A701" s="40"/>
    </row>
    <row r="702" spans="1:1">
      <c r="A702" s="40"/>
    </row>
    <row r="703" spans="1:1">
      <c r="A703" s="40"/>
    </row>
    <row r="704" spans="1:1">
      <c r="A704" s="40"/>
    </row>
    <row r="705" spans="1:1">
      <c r="A705" s="40"/>
    </row>
    <row r="706" spans="1:1">
      <c r="A706" s="40"/>
    </row>
    <row r="707" spans="1:1">
      <c r="A707" s="40"/>
    </row>
    <row r="708" spans="1:1">
      <c r="A708" s="40"/>
    </row>
    <row r="709" spans="1:1">
      <c r="A709" s="40"/>
    </row>
    <row r="710" spans="1:1">
      <c r="A710" s="40"/>
    </row>
    <row r="711" spans="1:1">
      <c r="A711" s="40"/>
    </row>
    <row r="712" spans="1:1">
      <c r="A712" s="40"/>
    </row>
    <row r="713" spans="1:1">
      <c r="A713" s="40"/>
    </row>
    <row r="714" spans="1:1">
      <c r="A714" s="40"/>
    </row>
    <row r="715" spans="1:1">
      <c r="A715" s="40"/>
    </row>
    <row r="716" spans="1:1">
      <c r="A716" s="40"/>
    </row>
    <row r="717" spans="1:1">
      <c r="A717" s="40"/>
    </row>
    <row r="718" spans="1:1">
      <c r="A718" s="40"/>
    </row>
    <row r="719" spans="1:1">
      <c r="A719" s="40"/>
    </row>
    <row r="720" spans="1:1">
      <c r="A720" s="40"/>
    </row>
    <row r="721" spans="1:1">
      <c r="A721" s="40"/>
    </row>
    <row r="722" spans="1:1">
      <c r="A722" s="40"/>
    </row>
    <row r="723" spans="1:1">
      <c r="A723" s="40"/>
    </row>
    <row r="724" spans="1:1">
      <c r="A724" s="40"/>
    </row>
    <row r="725" spans="1:1">
      <c r="A725" s="40"/>
    </row>
    <row r="726" spans="1:1">
      <c r="A726" s="40"/>
    </row>
    <row r="727" spans="1:1">
      <c r="A727" s="40"/>
    </row>
    <row r="728" spans="1:1">
      <c r="A728" s="40"/>
    </row>
    <row r="729" spans="1:1">
      <c r="A729" s="40"/>
    </row>
    <row r="730" spans="1:1">
      <c r="A730" s="40"/>
    </row>
    <row r="731" spans="1:1">
      <c r="A731" s="40"/>
    </row>
    <row r="732" spans="1:1">
      <c r="A732" s="40"/>
    </row>
    <row r="733" spans="1:1">
      <c r="A733" s="40"/>
    </row>
    <row r="734" spans="1:1">
      <c r="A734" s="40"/>
    </row>
    <row r="735" spans="1:1">
      <c r="A735" s="40"/>
    </row>
    <row r="736" spans="1:1">
      <c r="A736" s="40"/>
    </row>
    <row r="737" spans="1:1">
      <c r="A737" s="40"/>
    </row>
    <row r="738" spans="1:1">
      <c r="A738" s="40"/>
    </row>
    <row r="739" spans="1:1">
      <c r="A739" s="40"/>
    </row>
    <row r="740" spans="1:1">
      <c r="A740" s="40"/>
    </row>
    <row r="741" spans="1:1">
      <c r="A741" s="40"/>
    </row>
    <row r="742" spans="1:1">
      <c r="A742" s="40"/>
    </row>
    <row r="743" spans="1:1">
      <c r="A743" s="40"/>
    </row>
    <row r="744" spans="1:1">
      <c r="A744" s="40"/>
    </row>
    <row r="745" spans="1:1">
      <c r="A745" s="40"/>
    </row>
    <row r="746" spans="1:1">
      <c r="A746" s="40"/>
    </row>
    <row r="747" spans="1:1">
      <c r="A747" s="40"/>
    </row>
    <row r="748" spans="1:1">
      <c r="A748" s="40"/>
    </row>
    <row r="749" spans="1:1">
      <c r="A749" s="40"/>
    </row>
    <row r="750" spans="1:1">
      <c r="A750" s="40"/>
    </row>
    <row r="751" spans="1:1">
      <c r="A751" s="40"/>
    </row>
    <row r="752" spans="1:1">
      <c r="A752" s="40"/>
    </row>
    <row r="753" spans="1:1">
      <c r="A753" s="40"/>
    </row>
    <row r="754" spans="1:1">
      <c r="A754" s="40"/>
    </row>
    <row r="755" spans="1:1">
      <c r="A755" s="40"/>
    </row>
    <row r="756" spans="1:1">
      <c r="A756" s="40"/>
    </row>
    <row r="757" spans="1:1">
      <c r="A757" s="40"/>
    </row>
    <row r="758" spans="1:1">
      <c r="A758" s="40"/>
    </row>
    <row r="759" spans="1:1">
      <c r="A759" s="40"/>
    </row>
    <row r="760" spans="1:1">
      <c r="A760" s="40"/>
    </row>
    <row r="761" spans="1:1">
      <c r="A761" s="40"/>
    </row>
    <row r="762" spans="1:1">
      <c r="A762" s="40"/>
    </row>
    <row r="763" spans="1:1">
      <c r="A763" s="40"/>
    </row>
    <row r="764" spans="1:1">
      <c r="A764" s="40"/>
    </row>
    <row r="765" spans="1:1">
      <c r="A765" s="40"/>
    </row>
    <row r="766" spans="1:1">
      <c r="A766" s="40"/>
    </row>
    <row r="767" spans="1:1">
      <c r="A767" s="40"/>
    </row>
    <row r="768" spans="1:1">
      <c r="A768" s="40"/>
    </row>
    <row r="769" spans="1:1">
      <c r="A769" s="40"/>
    </row>
    <row r="770" spans="1:1">
      <c r="A770" s="40"/>
    </row>
    <row r="771" spans="1:1">
      <c r="A771" s="40"/>
    </row>
    <row r="772" spans="1:1">
      <c r="A772" s="40"/>
    </row>
    <row r="773" spans="1:1">
      <c r="A773" s="40"/>
    </row>
    <row r="774" spans="1:1">
      <c r="A774" s="40"/>
    </row>
    <row r="775" spans="1:1">
      <c r="A775" s="40"/>
    </row>
    <row r="776" spans="1:1">
      <c r="A776" s="40"/>
    </row>
    <row r="777" spans="1:1">
      <c r="A777" s="40"/>
    </row>
    <row r="778" spans="1:1">
      <c r="A778" s="40"/>
    </row>
    <row r="779" spans="1:1">
      <c r="A779" s="40"/>
    </row>
    <row r="780" spans="1:1">
      <c r="A780" s="40"/>
    </row>
    <row r="781" spans="1:1">
      <c r="A781" s="40"/>
    </row>
    <row r="782" spans="1:1">
      <c r="A782" s="40"/>
    </row>
    <row r="783" spans="1:1">
      <c r="A783" s="40"/>
    </row>
    <row r="784" spans="1:1">
      <c r="A784" s="40"/>
    </row>
    <row r="785" spans="1:1">
      <c r="A785" s="40"/>
    </row>
    <row r="786" spans="1:1">
      <c r="A786" s="40"/>
    </row>
    <row r="787" spans="1:1">
      <c r="A787" s="40"/>
    </row>
    <row r="788" spans="1:1">
      <c r="A788" s="40"/>
    </row>
    <row r="789" spans="1:1">
      <c r="A789" s="40"/>
    </row>
    <row r="790" spans="1:1">
      <c r="A790" s="40"/>
    </row>
    <row r="791" spans="1:1">
      <c r="A791" s="40"/>
    </row>
    <row r="792" spans="1:1">
      <c r="A792" s="40"/>
    </row>
    <row r="793" spans="1:1">
      <c r="A793" s="40"/>
    </row>
    <row r="794" spans="1:1">
      <c r="A794" s="40"/>
    </row>
    <row r="795" spans="1:1">
      <c r="A795" s="40"/>
    </row>
    <row r="796" spans="1:1">
      <c r="A796" s="40"/>
    </row>
    <row r="797" spans="1:1">
      <c r="A797" s="40"/>
    </row>
    <row r="798" spans="1:1">
      <c r="A798" s="40"/>
    </row>
    <row r="799" spans="1:1">
      <c r="A799" s="40"/>
    </row>
    <row r="800" spans="1:1">
      <c r="A800" s="40"/>
    </row>
    <row r="801" spans="1:1">
      <c r="A801" s="40"/>
    </row>
    <row r="802" spans="1:1">
      <c r="A802" s="40"/>
    </row>
    <row r="803" spans="1:1">
      <c r="A803" s="40"/>
    </row>
    <row r="804" spans="1:1">
      <c r="A804" s="40"/>
    </row>
    <row r="805" spans="1:1">
      <c r="A805" s="40"/>
    </row>
    <row r="806" spans="1:1">
      <c r="A806" s="40"/>
    </row>
    <row r="807" spans="1:1">
      <c r="A807" s="40"/>
    </row>
    <row r="808" spans="1:1">
      <c r="A808" s="40"/>
    </row>
    <row r="809" spans="1:1">
      <c r="A809" s="40"/>
    </row>
    <row r="810" spans="1:1">
      <c r="A810" s="40"/>
    </row>
    <row r="811" spans="1:1">
      <c r="A811" s="40"/>
    </row>
    <row r="812" spans="1:1">
      <c r="A812" s="40"/>
    </row>
    <row r="813" spans="1:1">
      <c r="A813" s="40"/>
    </row>
    <row r="814" spans="1:1">
      <c r="A814" s="40"/>
    </row>
    <row r="815" spans="1:1">
      <c r="A815" s="40"/>
    </row>
    <row r="816" spans="1:1">
      <c r="A816" s="40"/>
    </row>
    <row r="817" spans="1:1">
      <c r="A817" s="40"/>
    </row>
    <row r="818" spans="1:1">
      <c r="A818" s="40"/>
    </row>
    <row r="819" spans="1:1">
      <c r="A819" s="40"/>
    </row>
    <row r="820" spans="1:1">
      <c r="A820" s="40"/>
    </row>
    <row r="821" spans="1:1">
      <c r="A821" s="40"/>
    </row>
    <row r="822" spans="1:1">
      <c r="A822" s="40"/>
    </row>
    <row r="823" spans="1:1">
      <c r="A823" s="40"/>
    </row>
    <row r="824" spans="1:1">
      <c r="A824" s="40"/>
    </row>
    <row r="825" spans="1:1">
      <c r="A825" s="40"/>
    </row>
    <row r="826" spans="1:1">
      <c r="A826" s="40"/>
    </row>
    <row r="827" spans="1:1">
      <c r="A827" s="40"/>
    </row>
    <row r="828" spans="1:1">
      <c r="A828" s="40"/>
    </row>
    <row r="829" spans="1:1">
      <c r="A829" s="40"/>
    </row>
    <row r="830" spans="1:1">
      <c r="A830" s="40"/>
    </row>
    <row r="831" spans="1:1">
      <c r="A831" s="40"/>
    </row>
    <row r="832" spans="1:1">
      <c r="A832" s="40"/>
    </row>
    <row r="833" spans="1:1">
      <c r="A833" s="40"/>
    </row>
    <row r="834" spans="1:1">
      <c r="A834" s="40"/>
    </row>
    <row r="835" spans="1:1">
      <c r="A835" s="40"/>
    </row>
    <row r="836" spans="1:1">
      <c r="A836" s="40"/>
    </row>
    <row r="837" spans="1:1">
      <c r="A837" s="40"/>
    </row>
    <row r="838" spans="1:1">
      <c r="A838" s="40"/>
    </row>
    <row r="839" spans="1:1">
      <c r="A839" s="40"/>
    </row>
    <row r="840" spans="1:1">
      <c r="A840" s="40"/>
    </row>
    <row r="841" spans="1:1">
      <c r="A841" s="40"/>
    </row>
    <row r="842" spans="1:1">
      <c r="A842" s="40"/>
    </row>
    <row r="843" spans="1:1">
      <c r="A843" s="40"/>
    </row>
    <row r="844" spans="1:1">
      <c r="A844" s="40"/>
    </row>
    <row r="845" spans="1:1">
      <c r="A845" s="40"/>
    </row>
    <row r="846" spans="1:1">
      <c r="A846" s="40"/>
    </row>
    <row r="847" spans="1:1">
      <c r="A847" s="40"/>
    </row>
    <row r="848" spans="1:1">
      <c r="A848" s="40"/>
    </row>
    <row r="849" spans="1:1">
      <c r="A849" s="40"/>
    </row>
    <row r="850" spans="1:1">
      <c r="A850" s="40"/>
    </row>
    <row r="851" spans="1:1">
      <c r="A851" s="40"/>
    </row>
    <row r="852" spans="1:1">
      <c r="A852" s="40"/>
    </row>
    <row r="853" spans="1:1">
      <c r="A853" s="40"/>
    </row>
    <row r="854" spans="1:1">
      <c r="A854" s="40"/>
    </row>
    <row r="855" spans="1:1">
      <c r="A855" s="40"/>
    </row>
    <row r="856" spans="1:1">
      <c r="A856" s="40"/>
    </row>
    <row r="857" spans="1:1">
      <c r="A857" s="40"/>
    </row>
    <row r="858" spans="1:1">
      <c r="A858" s="40"/>
    </row>
    <row r="859" spans="1:1">
      <c r="A859" s="40"/>
    </row>
    <row r="860" spans="1:1">
      <c r="A860" s="40"/>
    </row>
    <row r="861" spans="1:1">
      <c r="A861" s="40"/>
    </row>
    <row r="862" spans="1:1">
      <c r="A862" s="40"/>
    </row>
    <row r="863" spans="1:1">
      <c r="A863" s="40"/>
    </row>
    <row r="864" spans="1:1">
      <c r="A864" s="40"/>
    </row>
    <row r="865" spans="1:1">
      <c r="A865" s="40"/>
    </row>
    <row r="866" spans="1:1">
      <c r="A866" s="40"/>
    </row>
    <row r="867" spans="1:1">
      <c r="A867" s="40"/>
    </row>
    <row r="868" spans="1:1">
      <c r="A868" s="40"/>
    </row>
    <row r="869" spans="1:1">
      <c r="A869" s="40"/>
    </row>
    <row r="870" spans="1:1">
      <c r="A870" s="40"/>
    </row>
    <row r="871" spans="1:1">
      <c r="A871" s="40"/>
    </row>
    <row r="872" spans="1:1">
      <c r="A872" s="40"/>
    </row>
    <row r="873" spans="1:1">
      <c r="A873" s="40"/>
    </row>
    <row r="874" spans="1:1">
      <c r="A874" s="40"/>
    </row>
    <row r="875" spans="1:1">
      <c r="A875" s="40"/>
    </row>
    <row r="876" spans="1:1">
      <c r="A876" s="40"/>
    </row>
    <row r="877" spans="1:1">
      <c r="A877" s="40"/>
    </row>
    <row r="878" spans="1:1">
      <c r="A878" s="40"/>
    </row>
    <row r="879" spans="1:1">
      <c r="A879" s="40"/>
    </row>
    <row r="880" spans="1:1">
      <c r="A880" s="40"/>
    </row>
    <row r="881" spans="1:1">
      <c r="A881" s="40"/>
    </row>
    <row r="882" spans="1:1">
      <c r="A882" s="40"/>
    </row>
    <row r="883" spans="1:1">
      <c r="A883" s="40"/>
    </row>
    <row r="884" spans="1:1">
      <c r="A884" s="40"/>
    </row>
    <row r="885" spans="1:1">
      <c r="A885" s="40"/>
    </row>
    <row r="886" spans="1:1">
      <c r="A886" s="40"/>
    </row>
    <row r="887" spans="1:1">
      <c r="A887" s="40"/>
    </row>
    <row r="888" spans="1:1">
      <c r="A888" s="40"/>
    </row>
    <row r="889" spans="1:1">
      <c r="A889" s="40"/>
    </row>
    <row r="890" spans="1:1">
      <c r="A890" s="40"/>
    </row>
    <row r="891" spans="1:1">
      <c r="A891" s="40"/>
    </row>
    <row r="892" spans="1:1">
      <c r="A892" s="40"/>
    </row>
    <row r="893" spans="1:1">
      <c r="A893" s="40"/>
    </row>
    <row r="894" spans="1:1">
      <c r="A894" s="40"/>
    </row>
    <row r="895" spans="1:1">
      <c r="A895" s="40"/>
    </row>
    <row r="896" spans="1:1">
      <c r="A896" s="40"/>
    </row>
    <row r="897" spans="1:1">
      <c r="A897" s="40"/>
    </row>
    <row r="898" spans="1:1">
      <c r="A898" s="40"/>
    </row>
    <row r="899" spans="1:1">
      <c r="A899" s="40"/>
    </row>
    <row r="900" spans="1:1">
      <c r="A900" s="40"/>
    </row>
    <row r="901" spans="1:1">
      <c r="A901" s="40"/>
    </row>
    <row r="902" spans="1:1">
      <c r="A902" s="40"/>
    </row>
    <row r="903" spans="1:1">
      <c r="A903" s="40"/>
    </row>
    <row r="904" spans="1:1">
      <c r="A904" s="40"/>
    </row>
    <row r="905" spans="1:1">
      <c r="A905" s="40"/>
    </row>
    <row r="906" spans="1:1">
      <c r="A906" s="40"/>
    </row>
    <row r="907" spans="1:1">
      <c r="A907" s="40"/>
    </row>
    <row r="908" spans="1:1">
      <c r="A908" s="40"/>
    </row>
    <row r="909" spans="1:1">
      <c r="A909" s="40"/>
    </row>
    <row r="910" spans="1:1">
      <c r="A910" s="40"/>
    </row>
    <row r="911" spans="1:1">
      <c r="A911" s="40"/>
    </row>
    <row r="912" spans="1:1">
      <c r="A912" s="40"/>
    </row>
    <row r="913" spans="1:1">
      <c r="A913" s="40"/>
    </row>
    <row r="914" spans="1:1">
      <c r="A914" s="40"/>
    </row>
    <row r="915" spans="1:1">
      <c r="A915" s="40"/>
    </row>
    <row r="916" spans="1:1">
      <c r="A916" s="40"/>
    </row>
    <row r="917" spans="1:1">
      <c r="A917" s="40"/>
    </row>
    <row r="918" spans="1:1">
      <c r="A918" s="40"/>
    </row>
    <row r="919" spans="1:1">
      <c r="A919" s="40"/>
    </row>
    <row r="920" spans="1:1">
      <c r="A920" s="40"/>
    </row>
    <row r="921" spans="1:1">
      <c r="A921" s="40"/>
    </row>
    <row r="922" spans="1:1">
      <c r="A922" s="40"/>
    </row>
    <row r="923" spans="1:1">
      <c r="A923" s="40"/>
    </row>
    <row r="924" spans="1:1">
      <c r="A924" s="40"/>
    </row>
    <row r="925" spans="1:1">
      <c r="A925" s="40"/>
    </row>
    <row r="926" spans="1:1">
      <c r="A926" s="40"/>
    </row>
    <row r="927" spans="1:1">
      <c r="A927" s="40"/>
    </row>
    <row r="928" spans="1:1">
      <c r="A928" s="40"/>
    </row>
    <row r="929" spans="1:1">
      <c r="A929" s="40"/>
    </row>
    <row r="930" spans="1:1">
      <c r="A930" s="40"/>
    </row>
    <row r="931" spans="1:1">
      <c r="A931" s="40"/>
    </row>
    <row r="932" spans="1:1">
      <c r="A932" s="40"/>
    </row>
    <row r="933" spans="1:1">
      <c r="A933" s="40"/>
    </row>
    <row r="934" spans="1:1">
      <c r="A934" s="40"/>
    </row>
    <row r="935" spans="1:1">
      <c r="A935" s="40"/>
    </row>
    <row r="936" spans="1:1">
      <c r="A936" s="40"/>
    </row>
    <row r="937" spans="1:1">
      <c r="A937" s="40"/>
    </row>
    <row r="938" spans="1:1">
      <c r="A938" s="40"/>
    </row>
    <row r="939" spans="1:1">
      <c r="A939" s="40"/>
    </row>
    <row r="940" spans="1:1">
      <c r="A940" s="40"/>
    </row>
    <row r="941" spans="1:1">
      <c r="A941" s="40"/>
    </row>
    <row r="942" spans="1:1">
      <c r="A942" s="40"/>
    </row>
    <row r="943" spans="1:1">
      <c r="A943" s="40"/>
    </row>
    <row r="944" spans="1:1">
      <c r="A944" s="40"/>
    </row>
    <row r="945" spans="1:1">
      <c r="A945" s="40"/>
    </row>
    <row r="946" spans="1:1">
      <c r="A946" s="40"/>
    </row>
    <row r="947" spans="1:1">
      <c r="A947" s="40"/>
    </row>
    <row r="948" spans="1:1">
      <c r="A948" s="40"/>
    </row>
    <row r="949" spans="1:1">
      <c r="A949" s="40"/>
    </row>
    <row r="950" spans="1:1">
      <c r="A950" s="40"/>
    </row>
    <row r="951" spans="1:1">
      <c r="A951" s="40"/>
    </row>
    <row r="952" spans="1:1">
      <c r="A952" s="40"/>
    </row>
    <row r="953" spans="1:1">
      <c r="A953" s="40"/>
    </row>
    <row r="954" spans="1:1">
      <c r="A954" s="40"/>
    </row>
    <row r="955" spans="1:1">
      <c r="A955" s="40"/>
    </row>
    <row r="956" spans="1:1">
      <c r="A956" s="40"/>
    </row>
    <row r="957" spans="1:1">
      <c r="A957" s="40"/>
    </row>
    <row r="958" spans="1:1">
      <c r="A958" s="40"/>
    </row>
    <row r="959" spans="1:1">
      <c r="A959" s="40"/>
    </row>
    <row r="960" spans="1:1">
      <c r="A960" s="40"/>
    </row>
    <row r="961" spans="1:1">
      <c r="A961" s="40"/>
    </row>
    <row r="962" spans="1:1">
      <c r="A962" s="40"/>
    </row>
    <row r="963" spans="1:1">
      <c r="A963" s="40"/>
    </row>
    <row r="964" spans="1:1">
      <c r="A964" s="40"/>
    </row>
    <row r="965" spans="1:1">
      <c r="A965" s="40"/>
    </row>
    <row r="966" spans="1:1">
      <c r="A966" s="40"/>
    </row>
    <row r="967" spans="1:1">
      <c r="A967" s="40"/>
    </row>
    <row r="968" spans="1:1">
      <c r="A968" s="40"/>
    </row>
    <row r="969" spans="1:1">
      <c r="A969" s="40"/>
    </row>
    <row r="970" spans="1:1">
      <c r="A970" s="40"/>
    </row>
    <row r="971" spans="1:1">
      <c r="A971" s="40"/>
    </row>
    <row r="972" spans="1:1">
      <c r="A972" s="40"/>
    </row>
    <row r="973" spans="1:1">
      <c r="A973" s="40"/>
    </row>
    <row r="974" spans="1:1">
      <c r="A974" s="40"/>
    </row>
    <row r="975" spans="1:1">
      <c r="A975" s="40"/>
    </row>
    <row r="976" spans="1:1">
      <c r="A976" s="40"/>
    </row>
    <row r="977" spans="1:1">
      <c r="A977" s="40"/>
    </row>
    <row r="978" spans="1:1">
      <c r="A978" s="40"/>
    </row>
    <row r="979" spans="1:1">
      <c r="A979" s="40"/>
    </row>
    <row r="980" spans="1:1">
      <c r="A980" s="40"/>
    </row>
    <row r="981" spans="1:1">
      <c r="A981" s="40"/>
    </row>
    <row r="982" spans="1:1">
      <c r="A982" s="40"/>
    </row>
    <row r="983" spans="1:1">
      <c r="A983" s="40"/>
    </row>
    <row r="984" spans="1:1">
      <c r="A984" s="40"/>
    </row>
    <row r="985" spans="1:1">
      <c r="A985" s="40"/>
    </row>
    <row r="986" spans="1:1">
      <c r="A986" s="40"/>
    </row>
    <row r="987" spans="1:1">
      <c r="A987" s="40"/>
    </row>
    <row r="988" spans="1:1">
      <c r="A988" s="40"/>
    </row>
    <row r="989" spans="1:1">
      <c r="A989" s="40"/>
    </row>
    <row r="990" spans="1:1">
      <c r="A990" s="40"/>
    </row>
    <row r="991" spans="1:1">
      <c r="A991" s="40"/>
    </row>
    <row r="992" spans="1:1">
      <c r="A992" s="40"/>
    </row>
    <row r="993" spans="1:1">
      <c r="A993" s="40"/>
    </row>
    <row r="994" spans="1:1">
      <c r="A994" s="40"/>
    </row>
    <row r="995" spans="1:1">
      <c r="A995" s="40"/>
    </row>
    <row r="996" spans="1:1">
      <c r="A996" s="40"/>
    </row>
    <row r="997" spans="1:1">
      <c r="A997" s="40"/>
    </row>
    <row r="998" spans="1:1">
      <c r="A998" s="40"/>
    </row>
    <row r="999" spans="1:1">
      <c r="A999" s="40"/>
    </row>
    <row r="1000" spans="1:1">
      <c r="A1000" s="40"/>
    </row>
    <row r="1001" spans="1:1">
      <c r="A1001" s="40"/>
    </row>
    <row r="1002" spans="1:1">
      <c r="A1002" s="40"/>
    </row>
    <row r="1003" spans="1:1">
      <c r="A1003" s="40"/>
    </row>
    <row r="1004" spans="1:1">
      <c r="A1004" s="40"/>
    </row>
    <row r="1005" spans="1:1">
      <c r="A1005" s="40"/>
    </row>
    <row r="1006" spans="1:1">
      <c r="A1006" s="40"/>
    </row>
    <row r="1007" spans="1:1">
      <c r="A1007" s="40"/>
    </row>
    <row r="1008" spans="1:1">
      <c r="A1008" s="40"/>
    </row>
    <row r="1009" spans="1:1">
      <c r="A1009" s="40"/>
    </row>
    <row r="1010" spans="1:1">
      <c r="A1010" s="40"/>
    </row>
    <row r="1011" spans="1:1">
      <c r="A1011" s="40"/>
    </row>
    <row r="1012" spans="1:1">
      <c r="A1012" s="40"/>
    </row>
    <row r="1013" spans="1:1">
      <c r="A1013" s="40"/>
    </row>
    <row r="1014" spans="1:1">
      <c r="A1014" s="40"/>
    </row>
    <row r="1015" spans="1:1">
      <c r="A1015" s="40"/>
    </row>
    <row r="1016" spans="1:1">
      <c r="A1016" s="40"/>
    </row>
    <row r="1017" spans="1:1">
      <c r="A1017" s="40"/>
    </row>
    <row r="1018" spans="1:1">
      <c r="A1018" s="40"/>
    </row>
    <row r="1019" spans="1:1">
      <c r="A1019" s="40"/>
    </row>
    <row r="1020" spans="1:1">
      <c r="A1020" s="40"/>
    </row>
    <row r="1021" spans="1:1">
      <c r="A1021" s="40"/>
    </row>
    <row r="1022" spans="1:1">
      <c r="A1022" s="40"/>
    </row>
    <row r="1023" spans="1:1">
      <c r="A1023" s="40"/>
    </row>
    <row r="1024" spans="1:1">
      <c r="A1024" s="40"/>
    </row>
    <row r="1025" spans="1:1">
      <c r="A1025" s="40"/>
    </row>
    <row r="1026" spans="1:1">
      <c r="A1026" s="40"/>
    </row>
    <row r="1027" spans="1:1">
      <c r="A1027" s="40"/>
    </row>
    <row r="1028" spans="1:1">
      <c r="A1028" s="40"/>
    </row>
    <row r="1029" spans="1:1">
      <c r="A1029" s="40"/>
    </row>
    <row r="1030" spans="1:1">
      <c r="A1030" s="40"/>
    </row>
    <row r="1031" spans="1:1">
      <c r="A1031" s="40"/>
    </row>
    <row r="1032" spans="1:1">
      <c r="A1032" s="40"/>
    </row>
    <row r="1033" spans="1:1">
      <c r="A1033" s="40"/>
    </row>
    <row r="1034" spans="1:1">
      <c r="A1034" s="40"/>
    </row>
    <row r="1035" spans="1:1">
      <c r="A1035" s="40"/>
    </row>
    <row r="1036" spans="1:1">
      <c r="A1036" s="40"/>
    </row>
    <row r="1037" spans="1:1">
      <c r="A1037" s="40"/>
    </row>
    <row r="1038" spans="1:1">
      <c r="A1038" s="40"/>
    </row>
    <row r="1039" spans="1:1">
      <c r="A1039" s="40"/>
    </row>
    <row r="1040" spans="1:1">
      <c r="A1040" s="40"/>
    </row>
    <row r="1041" spans="1:1">
      <c r="A1041" s="40"/>
    </row>
    <row r="1042" spans="1:1">
      <c r="A1042" s="40"/>
    </row>
    <row r="1043" spans="1:1">
      <c r="A1043" s="40"/>
    </row>
    <row r="1044" spans="1:1">
      <c r="A1044" s="40"/>
    </row>
    <row r="1045" spans="1:1">
      <c r="A1045" s="40"/>
    </row>
    <row r="1046" spans="1:1">
      <c r="A1046" s="40"/>
    </row>
    <row r="1047" spans="1:1">
      <c r="A1047" s="40"/>
    </row>
    <row r="1048" spans="1:1">
      <c r="A1048" s="40"/>
    </row>
    <row r="1049" spans="1:1">
      <c r="A1049" s="40"/>
    </row>
    <row r="1050" spans="1:1">
      <c r="A1050" s="40"/>
    </row>
    <row r="1051" spans="1:1">
      <c r="A1051" s="40"/>
    </row>
    <row r="1052" spans="1:1">
      <c r="A1052" s="40"/>
    </row>
    <row r="1053" spans="1:1">
      <c r="A1053" s="40"/>
    </row>
    <row r="1054" spans="1:1">
      <c r="A1054" s="40"/>
    </row>
    <row r="1055" spans="1:1">
      <c r="A1055" s="40"/>
    </row>
    <row r="1056" spans="1:1">
      <c r="A1056" s="40"/>
    </row>
    <row r="1057" spans="1:1">
      <c r="A1057" s="40"/>
    </row>
    <row r="1058" spans="1:1">
      <c r="A1058" s="40"/>
    </row>
    <row r="1059" spans="1:1">
      <c r="A1059" s="40"/>
    </row>
    <row r="1060" spans="1:1">
      <c r="A1060" s="40"/>
    </row>
    <row r="1061" spans="1:1">
      <c r="A1061" s="40"/>
    </row>
    <row r="1062" spans="1:1">
      <c r="A1062" s="40"/>
    </row>
    <row r="1063" spans="1:1">
      <c r="A1063" s="40"/>
    </row>
    <row r="1064" spans="1:1">
      <c r="A1064" s="40"/>
    </row>
    <row r="1065" spans="1:1">
      <c r="A1065" s="40"/>
    </row>
    <row r="1066" spans="1:1">
      <c r="A1066" s="40"/>
    </row>
    <row r="1067" spans="1:1">
      <c r="A1067" s="40"/>
    </row>
    <row r="1068" spans="1:1">
      <c r="A1068" s="40"/>
    </row>
    <row r="1069" spans="1:1">
      <c r="A1069" s="40"/>
    </row>
    <row r="1070" spans="1:1">
      <c r="A1070" s="40"/>
    </row>
    <row r="1071" spans="1:1">
      <c r="A1071" s="40"/>
    </row>
    <row r="1072" spans="1:1">
      <c r="A1072" s="40"/>
    </row>
    <row r="1073" spans="1:1">
      <c r="A1073" s="40"/>
    </row>
    <row r="1074" spans="1:1">
      <c r="A1074" s="40"/>
    </row>
    <row r="1075" spans="1:1">
      <c r="A1075" s="40"/>
    </row>
    <row r="1076" spans="1:1">
      <c r="A1076" s="40"/>
    </row>
    <row r="1077" spans="1:1">
      <c r="A1077" s="40"/>
    </row>
    <row r="1078" spans="1:1">
      <c r="A1078" s="40"/>
    </row>
    <row r="1079" spans="1:1">
      <c r="A1079" s="40"/>
    </row>
    <row r="1080" spans="1:1">
      <c r="A1080" s="40"/>
    </row>
    <row r="1081" spans="1:1">
      <c r="A1081" s="40"/>
    </row>
    <row r="1082" spans="1:1">
      <c r="A1082" s="40"/>
    </row>
    <row r="1083" spans="1:1">
      <c r="A1083" s="40"/>
    </row>
    <row r="1084" spans="1:1">
      <c r="A1084" s="40"/>
    </row>
    <row r="1085" spans="1:1">
      <c r="A1085" s="40"/>
    </row>
    <row r="1086" spans="1:1">
      <c r="A1086" s="40"/>
    </row>
    <row r="1087" spans="1:1">
      <c r="A1087" s="40"/>
    </row>
    <row r="1088" spans="1:1">
      <c r="A1088" s="40"/>
    </row>
    <row r="1089" spans="1:1">
      <c r="A1089" s="40"/>
    </row>
    <row r="1090" spans="1:1">
      <c r="A1090" s="40"/>
    </row>
    <row r="1091" spans="1:1">
      <c r="A1091" s="40"/>
    </row>
    <row r="1092" spans="1:1">
      <c r="A1092" s="40"/>
    </row>
    <row r="1093" spans="1:1">
      <c r="A1093" s="40"/>
    </row>
    <row r="1094" spans="1:1">
      <c r="A1094" s="40"/>
    </row>
    <row r="1095" spans="1:1">
      <c r="A1095" s="40"/>
    </row>
    <row r="1096" spans="1:1">
      <c r="A1096" s="40"/>
    </row>
    <row r="1097" spans="1:1">
      <c r="A1097" s="40"/>
    </row>
    <row r="1098" spans="1:1">
      <c r="A1098" s="40"/>
    </row>
    <row r="1099" spans="1:1">
      <c r="A1099" s="40"/>
    </row>
    <row r="1100" spans="1:1">
      <c r="A1100" s="40"/>
    </row>
    <row r="1101" spans="1:1">
      <c r="A1101" s="40"/>
    </row>
    <row r="1102" spans="1:1">
      <c r="A1102" s="40"/>
    </row>
    <row r="1103" spans="1:1">
      <c r="A1103" s="40"/>
    </row>
    <row r="1104" spans="1:1">
      <c r="A1104" s="40"/>
    </row>
    <row r="1105" spans="1:1">
      <c r="A1105" s="40"/>
    </row>
    <row r="1106" spans="1:1">
      <c r="A1106" s="40"/>
    </row>
    <row r="1107" spans="1:1">
      <c r="A1107" s="40"/>
    </row>
    <row r="1108" spans="1:1">
      <c r="A1108" s="40"/>
    </row>
    <row r="1109" spans="1:1">
      <c r="A1109" s="40"/>
    </row>
    <row r="1110" spans="1:1">
      <c r="A1110" s="40"/>
    </row>
    <row r="1111" spans="1:1">
      <c r="A1111" s="40"/>
    </row>
    <row r="1112" spans="1:1">
      <c r="A1112" s="40"/>
    </row>
    <row r="1113" spans="1:1">
      <c r="A1113" s="40"/>
    </row>
    <row r="1114" spans="1:1">
      <c r="A1114" s="40"/>
    </row>
    <row r="1115" spans="1:1">
      <c r="A1115" s="40"/>
    </row>
    <row r="1116" spans="1:1">
      <c r="A1116" s="40"/>
    </row>
    <row r="1117" spans="1:1">
      <c r="A1117" s="40"/>
    </row>
    <row r="1118" spans="1:1">
      <c r="A1118" s="40"/>
    </row>
    <row r="1119" spans="1:1">
      <c r="A1119" s="40"/>
    </row>
    <row r="1120" spans="1:1">
      <c r="A1120" s="40"/>
    </row>
    <row r="1121" spans="1:1">
      <c r="A1121" s="40"/>
    </row>
    <row r="1122" spans="1:1">
      <c r="A1122" s="40"/>
    </row>
    <row r="1123" spans="1:1">
      <c r="A1123" s="40"/>
    </row>
    <row r="1124" spans="1:1">
      <c r="A1124" s="40"/>
    </row>
    <row r="1125" spans="1:1">
      <c r="A1125" s="40"/>
    </row>
    <row r="1126" spans="1:1">
      <c r="A1126" s="40"/>
    </row>
    <row r="1127" spans="1:1">
      <c r="A1127" s="40"/>
    </row>
    <row r="1128" spans="1:1">
      <c r="A1128" s="40"/>
    </row>
    <row r="1129" spans="1:1">
      <c r="A1129" s="40"/>
    </row>
    <row r="1130" spans="1:1">
      <c r="A1130" s="40"/>
    </row>
    <row r="1131" spans="1:1">
      <c r="A1131" s="40"/>
    </row>
    <row r="1132" spans="1:1">
      <c r="A1132" s="40"/>
    </row>
    <row r="1133" spans="1:1">
      <c r="A1133" s="40"/>
    </row>
    <row r="1134" spans="1:1">
      <c r="A1134" s="40"/>
    </row>
    <row r="1135" spans="1:1">
      <c r="A1135" s="40"/>
    </row>
    <row r="1136" spans="1:1">
      <c r="A1136" s="40"/>
    </row>
    <row r="1137" spans="1:1">
      <c r="A1137" s="40"/>
    </row>
    <row r="1138" spans="1:1">
      <c r="A1138" s="40"/>
    </row>
    <row r="1139" spans="1:1">
      <c r="A1139" s="40"/>
    </row>
    <row r="1140" spans="1:1">
      <c r="A1140" s="40"/>
    </row>
  </sheetData>
  <mergeCells count="1">
    <mergeCell ref="A2:F2"/>
  </mergeCells>
  <phoneticPr fontId="0" type="noConversion"/>
  <printOptions horizontalCentered="1" verticalCentered="1"/>
  <pageMargins left="0.5" right="0.25" top="1" bottom="1" header="0.5" footer="0.5"/>
  <pageSetup scale="8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Exh. 13.33   Buying Power Seg </vt:lpstr>
      <vt:lpstr>Exh. 13.48 Demand by Ratio</vt:lpstr>
      <vt:lpstr>Exh. 13.47  Demand- Per Capita </vt:lpstr>
      <vt:lpstr>Exh. 13.57 Buying Power Recap </vt:lpstr>
      <vt:lpstr>'Exh. 13.33   Buying Power Seg '!Print_Area</vt:lpstr>
      <vt:lpstr>'Exh. 13.47  Demand- Per Capita '!Print_Area</vt:lpstr>
      <vt:lpstr>'Exh. 13.48 Demand by Ratio'!Print_Area</vt:lpstr>
      <vt:lpstr>'Exh. 13.57 Buying Power Recap '!Print_Area</vt:lpstr>
    </vt:vector>
  </TitlesOfParts>
  <Company>UserCo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Michael McKinley</cp:lastModifiedBy>
  <cp:lastPrinted>2014-06-26T19:59:13Z</cp:lastPrinted>
  <dcterms:created xsi:type="dcterms:W3CDTF">2005-09-08T21:04:39Z</dcterms:created>
  <dcterms:modified xsi:type="dcterms:W3CDTF">2014-06-30T19:04:15Z</dcterms:modified>
</cp:coreProperties>
</file>